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0"/>
  </bookViews>
  <sheets>
    <sheet name="prob" sheetId="1" r:id="rId1"/>
    <sheet name="Sheet2" sheetId="2" r:id="rId2"/>
  </sheets>
  <definedNames>
    <definedName name="flips">'prob'!$D$13</definedName>
    <definedName name="NewSample">'Sheet2'!$F$31</definedName>
    <definedName name="p">'prob'!$D$11</definedName>
    <definedName name="prob">'prob'!$D$11</definedName>
    <definedName name="q">'Sheet2'!$C$1</definedName>
    <definedName name="trials">'prob'!$D$8</definedName>
  </definedNames>
  <calcPr fullCalcOnLoad="1"/>
</workbook>
</file>

<file path=xl/comments1.xml><?xml version="1.0" encoding="utf-8"?>
<comments xmlns="http://schemas.openxmlformats.org/spreadsheetml/2006/main">
  <authors>
    <author>fLORENCE gORDON</author>
  </authors>
  <commentList>
    <comment ref="C18" authorId="0">
      <text>
        <r>
          <rPr>
            <b/>
            <sz val="10"/>
            <rFont val="Tahoma"/>
            <family val="2"/>
          </rPr>
          <t>Solicite os gráficos com p=0,5 e um número baixo de ensaios. Aumente aos poucos o número de ensaios, observando a evolução dos gráficos formados. Há simetria em algum dos casos?</t>
        </r>
      </text>
    </comment>
    <comment ref="C19" authorId="0">
      <text>
        <r>
          <rPr>
            <b/>
            <sz val="10"/>
            <rFont val="Tahoma"/>
            <family val="2"/>
          </rPr>
          <t>Solicite gráficos com diferentes valores para a probabilidade de sucesso p. Note que o gráfico é simétrico com p=0,5 e, conforme você altera o valor de p, ele se torna assimétrico. Qual é o efeito no gráfico de valores grandes de p?</t>
        </r>
      </text>
    </comment>
    <comment ref="C20" authorId="0">
      <text>
        <r>
          <rPr>
            <b/>
            <sz val="10"/>
            <rFont val="Tahoma"/>
            <family val="2"/>
          </rPr>
          <t>A média do modelo Binomial é igual a np. Construa vários gráficos e observe a probabilidade de ocorrência de valores iguais ou próximos da média. Alguma conclusão?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<sst xmlns="http://schemas.openxmlformats.org/spreadsheetml/2006/main" count="18" uniqueCount="18">
  <si>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 m =   </t>
  </si>
  <si>
    <t xml:space="preserve">  s =</t>
  </si>
  <si>
    <t>n</t>
  </si>
  <si>
    <t>Prob</t>
  </si>
  <si>
    <t>= q</t>
  </si>
  <si>
    <t>= c0</t>
  </si>
  <si>
    <t>Points</t>
  </si>
  <si>
    <t>Qual a probabilidade</t>
  </si>
  <si>
    <r>
      <t xml:space="preserve">Quantos ensaios 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(2 - 100)?</t>
    </r>
  </si>
  <si>
    <r>
      <t xml:space="preserve">de sucesso </t>
    </r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>?</t>
    </r>
  </si>
  <si>
    <t>Criado por  Sheldon P. Gordon   &amp;   Florence S. Gordon</t>
  </si>
  <si>
    <t>Função de probabilidade</t>
  </si>
  <si>
    <t>Tradução e adaptação da equipe do AtivEstat</t>
  </si>
  <si>
    <t>Clique abaixo para atividades:</t>
  </si>
  <si>
    <t>Sugestão 1</t>
  </si>
  <si>
    <t>Sugestão 2</t>
  </si>
  <si>
    <t>Sugestão 3</t>
  </si>
  <si>
    <t>Modelo Binomial (n, p)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</si>
</sst>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000"/>
    <numFmt numFmtId="181" formatCode="0.0000"/>
  </numFmts>
  <fonts count="71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color indexed="53"/>
      <name val="Arial"/>
      <family val="2"/>
    </font>
    <font>
      <i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26"/>
      <name val="Arial"/>
      <family val="2"/>
    </font>
    <font>
      <sz val="8.5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2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>
        <color indexed="63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>
        <color indexed="63"/>
      </top>
      <bottom style="thin">
        <color theme="2" tint="-0.099969998002052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179" fontId="67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7" fillId="33" borderId="11" xfId="0" applyFont="1" applyFill="1" applyBorder="1" applyAlignment="1">
      <alignment horizontal="centerContinuous"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179" fontId="68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69" fillId="33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69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20" fillId="0" borderId="15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05"/>
          <c:w val="0.9205"/>
          <c:h val="0.93125"/>
        </c:manualLayout>
      </c:layout>
      <c:scatterChart>
        <c:scatterStyle val="line"/>
        <c:varyColors val="0"/>
        <c:ser>
          <c:idx val="0"/>
          <c:order val="0"/>
          <c:tx>
            <c:v>Frequency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Sheet2!$E$2:$E$303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28</c:v>
                </c:pt>
                <c:pt idx="84">
                  <c:v>28</c:v>
                </c:pt>
                <c:pt idx="85">
                  <c:v>28</c:v>
                </c:pt>
                <c:pt idx="86">
                  <c:v>29</c:v>
                </c:pt>
                <c:pt idx="87">
                  <c:v>29</c:v>
                </c:pt>
                <c:pt idx="88">
                  <c:v>29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34</c:v>
                </c:pt>
                <c:pt idx="102">
                  <c:v>34</c:v>
                </c:pt>
                <c:pt idx="103">
                  <c:v>34</c:v>
                </c:pt>
                <c:pt idx="104">
                  <c:v>35</c:v>
                </c:pt>
                <c:pt idx="105">
                  <c:v>35</c:v>
                </c:pt>
                <c:pt idx="106">
                  <c:v>35</c:v>
                </c:pt>
                <c:pt idx="107">
                  <c:v>36</c:v>
                </c:pt>
                <c:pt idx="108">
                  <c:v>36</c:v>
                </c:pt>
                <c:pt idx="109">
                  <c:v>36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38</c:v>
                </c:pt>
                <c:pt idx="114">
                  <c:v>38</c:v>
                </c:pt>
                <c:pt idx="115">
                  <c:v>38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42</c:v>
                </c:pt>
                <c:pt idx="126">
                  <c:v>42</c:v>
                </c:pt>
                <c:pt idx="127">
                  <c:v>42</c:v>
                </c:pt>
                <c:pt idx="128">
                  <c:v>43</c:v>
                </c:pt>
                <c:pt idx="129">
                  <c:v>43</c:v>
                </c:pt>
                <c:pt idx="130">
                  <c:v>43</c:v>
                </c:pt>
                <c:pt idx="131">
                  <c:v>44</c:v>
                </c:pt>
                <c:pt idx="132">
                  <c:v>44</c:v>
                </c:pt>
                <c:pt idx="133">
                  <c:v>44</c:v>
                </c:pt>
                <c:pt idx="134">
                  <c:v>45</c:v>
                </c:pt>
                <c:pt idx="135">
                  <c:v>45</c:v>
                </c:pt>
                <c:pt idx="136">
                  <c:v>45</c:v>
                </c:pt>
                <c:pt idx="137">
                  <c:v>46</c:v>
                </c:pt>
                <c:pt idx="138">
                  <c:v>46</c:v>
                </c:pt>
                <c:pt idx="139">
                  <c:v>46</c:v>
                </c:pt>
                <c:pt idx="140">
                  <c:v>47</c:v>
                </c:pt>
                <c:pt idx="141">
                  <c:v>47</c:v>
                </c:pt>
                <c:pt idx="142">
                  <c:v>47</c:v>
                </c:pt>
                <c:pt idx="143">
                  <c:v>48</c:v>
                </c:pt>
                <c:pt idx="144">
                  <c:v>48</c:v>
                </c:pt>
                <c:pt idx="145">
                  <c:v>48</c:v>
                </c:pt>
                <c:pt idx="146">
                  <c:v>49</c:v>
                </c:pt>
                <c:pt idx="147">
                  <c:v>49</c:v>
                </c:pt>
                <c:pt idx="148">
                  <c:v>49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52</c:v>
                </c:pt>
                <c:pt idx="156">
                  <c:v>52</c:v>
                </c:pt>
                <c:pt idx="157">
                  <c:v>52</c:v>
                </c:pt>
                <c:pt idx="158">
                  <c:v>53</c:v>
                </c:pt>
                <c:pt idx="159">
                  <c:v>53</c:v>
                </c:pt>
                <c:pt idx="160">
                  <c:v>53</c:v>
                </c:pt>
                <c:pt idx="161">
                  <c:v>54</c:v>
                </c:pt>
                <c:pt idx="162">
                  <c:v>54</c:v>
                </c:pt>
                <c:pt idx="163">
                  <c:v>54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56</c:v>
                </c:pt>
                <c:pt idx="168">
                  <c:v>56</c:v>
                </c:pt>
                <c:pt idx="169">
                  <c:v>56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58</c:v>
                </c:pt>
                <c:pt idx="174">
                  <c:v>58</c:v>
                </c:pt>
                <c:pt idx="175">
                  <c:v>58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61</c:v>
                </c:pt>
                <c:pt idx="183">
                  <c:v>61</c:v>
                </c:pt>
                <c:pt idx="184">
                  <c:v>61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63</c:v>
                </c:pt>
                <c:pt idx="189">
                  <c:v>63</c:v>
                </c:pt>
                <c:pt idx="190">
                  <c:v>63</c:v>
                </c:pt>
                <c:pt idx="191">
                  <c:v>64</c:v>
                </c:pt>
                <c:pt idx="192">
                  <c:v>64</c:v>
                </c:pt>
                <c:pt idx="193">
                  <c:v>64</c:v>
                </c:pt>
                <c:pt idx="194">
                  <c:v>65</c:v>
                </c:pt>
                <c:pt idx="195">
                  <c:v>65</c:v>
                </c:pt>
                <c:pt idx="196">
                  <c:v>65</c:v>
                </c:pt>
                <c:pt idx="197">
                  <c:v>66</c:v>
                </c:pt>
                <c:pt idx="198">
                  <c:v>66</c:v>
                </c:pt>
                <c:pt idx="199">
                  <c:v>66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69</c:v>
                </c:pt>
                <c:pt idx="207">
                  <c:v>69</c:v>
                </c:pt>
                <c:pt idx="208">
                  <c:v>69</c:v>
                </c:pt>
                <c:pt idx="209">
                  <c:v>70</c:v>
                </c:pt>
                <c:pt idx="210">
                  <c:v>70</c:v>
                </c:pt>
                <c:pt idx="211">
                  <c:v>70</c:v>
                </c:pt>
                <c:pt idx="212">
                  <c:v>71</c:v>
                </c:pt>
                <c:pt idx="213">
                  <c:v>71</c:v>
                </c:pt>
                <c:pt idx="214">
                  <c:v>71</c:v>
                </c:pt>
                <c:pt idx="215">
                  <c:v>72</c:v>
                </c:pt>
                <c:pt idx="216">
                  <c:v>72</c:v>
                </c:pt>
                <c:pt idx="217">
                  <c:v>72</c:v>
                </c:pt>
                <c:pt idx="218">
                  <c:v>73</c:v>
                </c:pt>
                <c:pt idx="219">
                  <c:v>73</c:v>
                </c:pt>
                <c:pt idx="220">
                  <c:v>73</c:v>
                </c:pt>
                <c:pt idx="221">
                  <c:v>74</c:v>
                </c:pt>
                <c:pt idx="222">
                  <c:v>74</c:v>
                </c:pt>
                <c:pt idx="223">
                  <c:v>74</c:v>
                </c:pt>
                <c:pt idx="224">
                  <c:v>75</c:v>
                </c:pt>
                <c:pt idx="225">
                  <c:v>75</c:v>
                </c:pt>
                <c:pt idx="226">
                  <c:v>75</c:v>
                </c:pt>
                <c:pt idx="227">
                  <c:v>76</c:v>
                </c:pt>
                <c:pt idx="228">
                  <c:v>76</c:v>
                </c:pt>
                <c:pt idx="229">
                  <c:v>76</c:v>
                </c:pt>
                <c:pt idx="230">
                  <c:v>75</c:v>
                </c:pt>
                <c:pt idx="231">
                  <c:v>75</c:v>
                </c:pt>
                <c:pt idx="232">
                  <c:v>75</c:v>
                </c:pt>
                <c:pt idx="233">
                  <c:v>76</c:v>
                </c:pt>
                <c:pt idx="234">
                  <c:v>76</c:v>
                </c:pt>
                <c:pt idx="235">
                  <c:v>76</c:v>
                </c:pt>
                <c:pt idx="236">
                  <c:v>75</c:v>
                </c:pt>
                <c:pt idx="237">
                  <c:v>75</c:v>
                </c:pt>
                <c:pt idx="238">
                  <c:v>75</c:v>
                </c:pt>
                <c:pt idx="239">
                  <c:v>76</c:v>
                </c:pt>
                <c:pt idx="240">
                  <c:v>76</c:v>
                </c:pt>
                <c:pt idx="241">
                  <c:v>76</c:v>
                </c:pt>
                <c:pt idx="242">
                  <c:v>75</c:v>
                </c:pt>
                <c:pt idx="243">
                  <c:v>75</c:v>
                </c:pt>
                <c:pt idx="244">
                  <c:v>75</c:v>
                </c:pt>
                <c:pt idx="245">
                  <c:v>76</c:v>
                </c:pt>
                <c:pt idx="246">
                  <c:v>76</c:v>
                </c:pt>
                <c:pt idx="247">
                  <c:v>76</c:v>
                </c:pt>
                <c:pt idx="248">
                  <c:v>75</c:v>
                </c:pt>
                <c:pt idx="249">
                  <c:v>75</c:v>
                </c:pt>
                <c:pt idx="250">
                  <c:v>75</c:v>
                </c:pt>
                <c:pt idx="251">
                  <c:v>76</c:v>
                </c:pt>
                <c:pt idx="252">
                  <c:v>76</c:v>
                </c:pt>
                <c:pt idx="253">
                  <c:v>76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7">
                  <c:v>76</c:v>
                </c:pt>
                <c:pt idx="258">
                  <c:v>76</c:v>
                </c:pt>
                <c:pt idx="259">
                  <c:v>76</c:v>
                </c:pt>
                <c:pt idx="260">
                  <c:v>75</c:v>
                </c:pt>
                <c:pt idx="261">
                  <c:v>75</c:v>
                </c:pt>
                <c:pt idx="262">
                  <c:v>75</c:v>
                </c:pt>
                <c:pt idx="263">
                  <c:v>76</c:v>
                </c:pt>
                <c:pt idx="264">
                  <c:v>76</c:v>
                </c:pt>
                <c:pt idx="265">
                  <c:v>76</c:v>
                </c:pt>
                <c:pt idx="266">
                  <c:v>75</c:v>
                </c:pt>
                <c:pt idx="267">
                  <c:v>75</c:v>
                </c:pt>
                <c:pt idx="268">
                  <c:v>75</c:v>
                </c:pt>
                <c:pt idx="269">
                  <c:v>76</c:v>
                </c:pt>
                <c:pt idx="270">
                  <c:v>76</c:v>
                </c:pt>
                <c:pt idx="271">
                  <c:v>76</c:v>
                </c:pt>
                <c:pt idx="272">
                  <c:v>75</c:v>
                </c:pt>
                <c:pt idx="273">
                  <c:v>75</c:v>
                </c:pt>
                <c:pt idx="274">
                  <c:v>75</c:v>
                </c:pt>
                <c:pt idx="275">
                  <c:v>76</c:v>
                </c:pt>
                <c:pt idx="276">
                  <c:v>76</c:v>
                </c:pt>
                <c:pt idx="277">
                  <c:v>76</c:v>
                </c:pt>
                <c:pt idx="278">
                  <c:v>75</c:v>
                </c:pt>
                <c:pt idx="279">
                  <c:v>75</c:v>
                </c:pt>
                <c:pt idx="280">
                  <c:v>75</c:v>
                </c:pt>
                <c:pt idx="281">
                  <c:v>76</c:v>
                </c:pt>
                <c:pt idx="282">
                  <c:v>76</c:v>
                </c:pt>
                <c:pt idx="283">
                  <c:v>76</c:v>
                </c:pt>
                <c:pt idx="284">
                  <c:v>75</c:v>
                </c:pt>
                <c:pt idx="285">
                  <c:v>75</c:v>
                </c:pt>
                <c:pt idx="286">
                  <c:v>75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75</c:v>
                </c:pt>
                <c:pt idx="291">
                  <c:v>75</c:v>
                </c:pt>
                <c:pt idx="292">
                  <c:v>75</c:v>
                </c:pt>
                <c:pt idx="293">
                  <c:v>76</c:v>
                </c:pt>
                <c:pt idx="294">
                  <c:v>76</c:v>
                </c:pt>
                <c:pt idx="295">
                  <c:v>76</c:v>
                </c:pt>
                <c:pt idx="296">
                  <c:v>75</c:v>
                </c:pt>
                <c:pt idx="297">
                  <c:v>75</c:v>
                </c:pt>
                <c:pt idx="298">
                  <c:v>75</c:v>
                </c:pt>
                <c:pt idx="299">
                  <c:v>76</c:v>
                </c:pt>
                <c:pt idx="300">
                  <c:v>76</c:v>
                </c:pt>
                <c:pt idx="301">
                  <c:v>76</c:v>
                </c:pt>
              </c:numCache>
            </c:numRef>
          </c:xVal>
          <c:yVal>
            <c:numRef>
              <c:f>Sheet2!$F$2:$F$303</c:f>
              <c:numCache>
                <c:ptCount val="302"/>
                <c:pt idx="0">
                  <c:v>0</c:v>
                </c:pt>
                <c:pt idx="1">
                  <c:v>7.006492321624085E-46</c:v>
                </c:pt>
                <c:pt idx="2">
                  <c:v>7.006492321624085E-46</c:v>
                </c:pt>
                <c:pt idx="3">
                  <c:v>0</c:v>
                </c:pt>
                <c:pt idx="4">
                  <c:v>1.5764607723654192E-43</c:v>
                </c:pt>
                <c:pt idx="5">
                  <c:v>1.5764607723654192E-43</c:v>
                </c:pt>
                <c:pt idx="6">
                  <c:v>0</c:v>
                </c:pt>
                <c:pt idx="7">
                  <c:v>1.7498714573256153E-41</c:v>
                </c:pt>
                <c:pt idx="8">
                  <c:v>1.7498714573256153E-41</c:v>
                </c:pt>
                <c:pt idx="9">
                  <c:v>0</c:v>
                </c:pt>
                <c:pt idx="10">
                  <c:v>1.2774061638476992E-39</c:v>
                </c:pt>
                <c:pt idx="11">
                  <c:v>1.2774061638476992E-39</c:v>
                </c:pt>
                <c:pt idx="12">
                  <c:v>0</c:v>
                </c:pt>
                <c:pt idx="13">
                  <c:v>6.897993284777576E-38</c:v>
                </c:pt>
                <c:pt idx="14">
                  <c:v>6.897993284777576E-38</c:v>
                </c:pt>
                <c:pt idx="15">
                  <c:v>0</c:v>
                </c:pt>
                <c:pt idx="16">
                  <c:v>2.9385451393152472E-36</c:v>
                </c:pt>
                <c:pt idx="17">
                  <c:v>2.9385451393152472E-36</c:v>
                </c:pt>
                <c:pt idx="18">
                  <c:v>0</c:v>
                </c:pt>
                <c:pt idx="19">
                  <c:v>1.0284907987603365E-34</c:v>
                </c:pt>
                <c:pt idx="20">
                  <c:v>1.0284907987603365E-34</c:v>
                </c:pt>
                <c:pt idx="21">
                  <c:v>0</c:v>
                </c:pt>
                <c:pt idx="22">
                  <c:v>3.041394219191281E-33</c:v>
                </c:pt>
                <c:pt idx="23">
                  <c:v>3.041394219191281E-33</c:v>
                </c:pt>
                <c:pt idx="24">
                  <c:v>0</c:v>
                </c:pt>
                <c:pt idx="25">
                  <c:v>7.755555258937766E-32</c:v>
                </c:pt>
                <c:pt idx="26">
                  <c:v>7.755555258937766E-32</c:v>
                </c:pt>
                <c:pt idx="27">
                  <c:v>0</c:v>
                </c:pt>
                <c:pt idx="28">
                  <c:v>1.7320740078294344E-30</c:v>
                </c:pt>
                <c:pt idx="29">
                  <c:v>1.7320740078294344E-30</c:v>
                </c:pt>
                <c:pt idx="30">
                  <c:v>0</c:v>
                </c:pt>
                <c:pt idx="31">
                  <c:v>3.4295065355022805E-29</c:v>
                </c:pt>
                <c:pt idx="32">
                  <c:v>3.4295065355022805E-29</c:v>
                </c:pt>
                <c:pt idx="33">
                  <c:v>0</c:v>
                </c:pt>
                <c:pt idx="34">
                  <c:v>6.079579767481315E-28</c:v>
                </c:pt>
                <c:pt idx="35">
                  <c:v>6.079579767481315E-28</c:v>
                </c:pt>
                <c:pt idx="36">
                  <c:v>0</c:v>
                </c:pt>
                <c:pt idx="37">
                  <c:v>9.727327627970104E-27</c:v>
                </c:pt>
                <c:pt idx="38">
                  <c:v>9.727327627970104E-27</c:v>
                </c:pt>
                <c:pt idx="39">
                  <c:v>0</c:v>
                </c:pt>
                <c:pt idx="40">
                  <c:v>1.4142037859125765E-25</c:v>
                </c:pt>
                <c:pt idx="41">
                  <c:v>1.4142037859125765E-25</c:v>
                </c:pt>
                <c:pt idx="42">
                  <c:v>0</c:v>
                </c:pt>
                <c:pt idx="43">
                  <c:v>1.8788707441409946E-24</c:v>
                </c:pt>
                <c:pt idx="44">
                  <c:v>1.8788707441409946E-24</c:v>
                </c:pt>
                <c:pt idx="45">
                  <c:v>0</c:v>
                </c:pt>
                <c:pt idx="46">
                  <c:v>2.2922223078520137E-23</c:v>
                </c:pt>
                <c:pt idx="47">
                  <c:v>2.2922223078520137E-23</c:v>
                </c:pt>
                <c:pt idx="48">
                  <c:v>0</c:v>
                </c:pt>
                <c:pt idx="49">
                  <c:v>2.5787500963335155E-22</c:v>
                </c:pt>
                <c:pt idx="50">
                  <c:v>2.5787500963335155E-22</c:v>
                </c:pt>
                <c:pt idx="51">
                  <c:v>0</c:v>
                </c:pt>
                <c:pt idx="52">
                  <c:v>2.6849339238296014E-21</c:v>
                </c:pt>
                <c:pt idx="53">
                  <c:v>2.6849339238296014E-21</c:v>
                </c:pt>
                <c:pt idx="54">
                  <c:v>0</c:v>
                </c:pt>
                <c:pt idx="55">
                  <c:v>2.5954361263686143E-20</c:v>
                </c:pt>
                <c:pt idx="56">
                  <c:v>2.5954361263686143E-20</c:v>
                </c:pt>
                <c:pt idx="57">
                  <c:v>0</c:v>
                </c:pt>
                <c:pt idx="58">
                  <c:v>2.335892513731753E-19</c:v>
                </c:pt>
                <c:pt idx="59">
                  <c:v>2.335892513731753E-19</c:v>
                </c:pt>
                <c:pt idx="60">
                  <c:v>0</c:v>
                </c:pt>
                <c:pt idx="61">
                  <c:v>1.962149711534673E-18</c:v>
                </c:pt>
                <c:pt idx="62">
                  <c:v>1.962149711534673E-18</c:v>
                </c:pt>
                <c:pt idx="63">
                  <c:v>0</c:v>
                </c:pt>
                <c:pt idx="64">
                  <c:v>1.5416890590629572E-17</c:v>
                </c:pt>
                <c:pt idx="65">
                  <c:v>1.5416890590629572E-17</c:v>
                </c:pt>
                <c:pt idx="66">
                  <c:v>0</c:v>
                </c:pt>
                <c:pt idx="67">
                  <c:v>1.1352437616736322E-16</c:v>
                </c:pt>
                <c:pt idx="68">
                  <c:v>1.1352437616736322E-16</c:v>
                </c:pt>
                <c:pt idx="69">
                  <c:v>0</c:v>
                </c:pt>
                <c:pt idx="70">
                  <c:v>7.847989482874239E-16</c:v>
                </c:pt>
                <c:pt idx="71">
                  <c:v>7.847989482874239E-16</c:v>
                </c:pt>
                <c:pt idx="72">
                  <c:v>0</c:v>
                </c:pt>
                <c:pt idx="73">
                  <c:v>5.101193163868256E-15</c:v>
                </c:pt>
                <c:pt idx="74">
                  <c:v>5.101193163868256E-15</c:v>
                </c:pt>
                <c:pt idx="75">
                  <c:v>0</c:v>
                </c:pt>
                <c:pt idx="76">
                  <c:v>3.1219302162873724E-14</c:v>
                </c:pt>
                <c:pt idx="77">
                  <c:v>3.1219302162873724E-14</c:v>
                </c:pt>
                <c:pt idx="78">
                  <c:v>0</c:v>
                </c:pt>
                <c:pt idx="79">
                  <c:v>1.801113586319638E-13</c:v>
                </c:pt>
                <c:pt idx="80">
                  <c:v>1.801113586319638E-13</c:v>
                </c:pt>
                <c:pt idx="81">
                  <c:v>0</c:v>
                </c:pt>
                <c:pt idx="82">
                  <c:v>9.806062858851361E-13</c:v>
                </c:pt>
                <c:pt idx="83">
                  <c:v>9.806062858851361E-13</c:v>
                </c:pt>
                <c:pt idx="84">
                  <c:v>0</c:v>
                </c:pt>
                <c:pt idx="85">
                  <c:v>5.043118041694987E-12</c:v>
                </c:pt>
                <c:pt idx="86">
                  <c:v>5.043118041694987E-12</c:v>
                </c:pt>
                <c:pt idx="87">
                  <c:v>0</c:v>
                </c:pt>
                <c:pt idx="88">
                  <c:v>2.451998771996528E-11</c:v>
                </c:pt>
                <c:pt idx="89">
                  <c:v>2.451998771996528E-11</c:v>
                </c:pt>
                <c:pt idx="90">
                  <c:v>0</c:v>
                </c:pt>
                <c:pt idx="91">
                  <c:v>1.1279194351184028E-10</c:v>
                </c:pt>
                <c:pt idx="92">
                  <c:v>1.1279194351184028E-10</c:v>
                </c:pt>
                <c:pt idx="93">
                  <c:v>0</c:v>
                </c:pt>
                <c:pt idx="94">
                  <c:v>4.911907217451108E-10</c:v>
                </c:pt>
                <c:pt idx="95">
                  <c:v>4.911907217451108E-10</c:v>
                </c:pt>
                <c:pt idx="96">
                  <c:v>0</c:v>
                </c:pt>
                <c:pt idx="97">
                  <c:v>2.026161727198582E-09</c:v>
                </c:pt>
                <c:pt idx="98">
                  <c:v>2.026161727198582E-09</c:v>
                </c:pt>
                <c:pt idx="99">
                  <c:v>0</c:v>
                </c:pt>
                <c:pt idx="100">
                  <c:v>7.920450388139913E-09</c:v>
                </c:pt>
                <c:pt idx="101">
                  <c:v>7.920450388139913E-09</c:v>
                </c:pt>
                <c:pt idx="102">
                  <c:v>0</c:v>
                </c:pt>
                <c:pt idx="103">
                  <c:v>2.935225732075379E-08</c:v>
                </c:pt>
                <c:pt idx="104">
                  <c:v>2.935225732075379E-08</c:v>
                </c:pt>
                <c:pt idx="105">
                  <c:v>0</c:v>
                </c:pt>
                <c:pt idx="106">
                  <c:v>1.0315221858436332E-07</c:v>
                </c:pt>
                <c:pt idx="107">
                  <c:v>1.0315221858436332E-07</c:v>
                </c:pt>
                <c:pt idx="108">
                  <c:v>0</c:v>
                </c:pt>
                <c:pt idx="109">
                  <c:v>3.438407286145444E-07</c:v>
                </c:pt>
                <c:pt idx="110">
                  <c:v>3.438407286145444E-07</c:v>
                </c:pt>
                <c:pt idx="111">
                  <c:v>0</c:v>
                </c:pt>
                <c:pt idx="112">
                  <c:v>1.087280141835181E-06</c:v>
                </c:pt>
                <c:pt idx="113">
                  <c:v>1.087280141835181E-06</c:v>
                </c:pt>
                <c:pt idx="114">
                  <c:v>0</c:v>
                </c:pt>
                <c:pt idx="115">
                  <c:v>3.261840425505544E-06</c:v>
                </c:pt>
                <c:pt idx="116">
                  <c:v>3.261840425505544E-06</c:v>
                </c:pt>
                <c:pt idx="117">
                  <c:v>0</c:v>
                </c:pt>
                <c:pt idx="118">
                  <c:v>9.283699672592703E-06</c:v>
                </c:pt>
                <c:pt idx="119">
                  <c:v>9.283699672592703E-06</c:v>
                </c:pt>
                <c:pt idx="120">
                  <c:v>0</c:v>
                </c:pt>
                <c:pt idx="121">
                  <c:v>2.5065989116000298E-05</c:v>
                </c:pt>
                <c:pt idx="122">
                  <c:v>2.5065989116000298E-05</c:v>
                </c:pt>
                <c:pt idx="123">
                  <c:v>0</c:v>
                </c:pt>
                <c:pt idx="124">
                  <c:v>6.419338676048857E-05</c:v>
                </c:pt>
                <c:pt idx="125">
                  <c:v>6.419338676048857E-05</c:v>
                </c:pt>
                <c:pt idx="126">
                  <c:v>0</c:v>
                </c:pt>
                <c:pt idx="127">
                  <c:v>0.00015589822498975793</c:v>
                </c:pt>
                <c:pt idx="128">
                  <c:v>0.00015589822498975793</c:v>
                </c:pt>
                <c:pt idx="129">
                  <c:v>0</c:v>
                </c:pt>
                <c:pt idx="130">
                  <c:v>0.00035892847148804734</c:v>
                </c:pt>
                <c:pt idx="131">
                  <c:v>0.00035892847148804734</c:v>
                </c:pt>
                <c:pt idx="132">
                  <c:v>0</c:v>
                </c:pt>
                <c:pt idx="133">
                  <c:v>0.0007831166650648306</c:v>
                </c:pt>
                <c:pt idx="134">
                  <c:v>0.0007831166650648306</c:v>
                </c:pt>
                <c:pt idx="135">
                  <c:v>0</c:v>
                </c:pt>
                <c:pt idx="136">
                  <c:v>0.0016184411078006497</c:v>
                </c:pt>
                <c:pt idx="137">
                  <c:v>0.0016184411078006497</c:v>
                </c:pt>
                <c:pt idx="138">
                  <c:v>0</c:v>
                </c:pt>
                <c:pt idx="139">
                  <c:v>0.0031665152109143146</c:v>
                </c:pt>
                <c:pt idx="140">
                  <c:v>0.0031665152109143146</c:v>
                </c:pt>
                <c:pt idx="141">
                  <c:v>0</c:v>
                </c:pt>
                <c:pt idx="142">
                  <c:v>0.005861421773394581</c:v>
                </c:pt>
                <c:pt idx="143">
                  <c:v>0.005861421773394581</c:v>
                </c:pt>
                <c:pt idx="144">
                  <c:v>0</c:v>
                </c:pt>
                <c:pt idx="145">
                  <c:v>0.010257488103440517</c:v>
                </c:pt>
                <c:pt idx="146">
                  <c:v>0.010257488103440517</c:v>
                </c:pt>
                <c:pt idx="147">
                  <c:v>0</c:v>
                </c:pt>
                <c:pt idx="148">
                  <c:v>0.016956255844462895</c:v>
                </c:pt>
                <c:pt idx="149">
                  <c:v>0.016956255844462895</c:v>
                </c:pt>
                <c:pt idx="150">
                  <c:v>0</c:v>
                </c:pt>
                <c:pt idx="151">
                  <c:v>0.02645175911736212</c:v>
                </c:pt>
                <c:pt idx="152">
                  <c:v>0.02645175911736212</c:v>
                </c:pt>
                <c:pt idx="153">
                  <c:v>0</c:v>
                </c:pt>
                <c:pt idx="154">
                  <c:v>0.03889964576082665</c:v>
                </c:pt>
                <c:pt idx="155">
                  <c:v>0.03889964576082665</c:v>
                </c:pt>
                <c:pt idx="156">
                  <c:v>0</c:v>
                </c:pt>
                <c:pt idx="157">
                  <c:v>0.05386104797652921</c:v>
                </c:pt>
                <c:pt idx="158">
                  <c:v>0.05386104797652921</c:v>
                </c:pt>
                <c:pt idx="159">
                  <c:v>0</c:v>
                </c:pt>
                <c:pt idx="160">
                  <c:v>0.07012098698831161</c:v>
                </c:pt>
                <c:pt idx="161">
                  <c:v>0.07012098698831161</c:v>
                </c:pt>
                <c:pt idx="162">
                  <c:v>0</c:v>
                </c:pt>
                <c:pt idx="163">
                  <c:v>0.08570342854126975</c:v>
                </c:pt>
                <c:pt idx="164">
                  <c:v>0.08570342854126975</c:v>
                </c:pt>
                <c:pt idx="165">
                  <c:v>0</c:v>
                </c:pt>
                <c:pt idx="166">
                  <c:v>0.09816938178363624</c:v>
                </c:pt>
                <c:pt idx="167">
                  <c:v>0.09816938178363624</c:v>
                </c:pt>
                <c:pt idx="168">
                  <c:v>0</c:v>
                </c:pt>
                <c:pt idx="169">
                  <c:v>0.10518148048246741</c:v>
                </c:pt>
                <c:pt idx="170">
                  <c:v>0.10518148048246741</c:v>
                </c:pt>
                <c:pt idx="171">
                  <c:v>0</c:v>
                </c:pt>
                <c:pt idx="172">
                  <c:v>0.10518148048246741</c:v>
                </c:pt>
                <c:pt idx="173">
                  <c:v>0.10518148048246741</c:v>
                </c:pt>
                <c:pt idx="174">
                  <c:v>0</c:v>
                </c:pt>
                <c:pt idx="175">
                  <c:v>0.09792758527678</c:v>
                </c:pt>
                <c:pt idx="176">
                  <c:v>0.09792758527678</c:v>
                </c:pt>
                <c:pt idx="177">
                  <c:v>0</c:v>
                </c:pt>
                <c:pt idx="178">
                  <c:v>0.08464926862908101</c:v>
                </c:pt>
                <c:pt idx="179">
                  <c:v>0.08464926862908101</c:v>
                </c:pt>
                <c:pt idx="180">
                  <c:v>0</c:v>
                </c:pt>
                <c:pt idx="181">
                  <c:v>0.0677194149032648</c:v>
                </c:pt>
                <c:pt idx="182">
                  <c:v>0.0677194149032648</c:v>
                </c:pt>
                <c:pt idx="183">
                  <c:v>0</c:v>
                </c:pt>
                <c:pt idx="184">
                  <c:v>0.04995694542044125</c:v>
                </c:pt>
                <c:pt idx="185">
                  <c:v>0.04995694542044125</c:v>
                </c:pt>
                <c:pt idx="186">
                  <c:v>0</c:v>
                </c:pt>
                <c:pt idx="187">
                  <c:v>0.033841801736427944</c:v>
                </c:pt>
                <c:pt idx="188">
                  <c:v>0.033841801736427944</c:v>
                </c:pt>
                <c:pt idx="189">
                  <c:v>0</c:v>
                </c:pt>
                <c:pt idx="190">
                  <c:v>0.020949686789217298</c:v>
                </c:pt>
                <c:pt idx="191">
                  <c:v>0.020949686789217298</c:v>
                </c:pt>
                <c:pt idx="192">
                  <c:v>0</c:v>
                </c:pt>
                <c:pt idx="193">
                  <c:v>0.01178419881893473</c:v>
                </c:pt>
                <c:pt idx="194">
                  <c:v>0.01178419881893473</c:v>
                </c:pt>
                <c:pt idx="195">
                  <c:v>0</c:v>
                </c:pt>
                <c:pt idx="196">
                  <c:v>0.00598274709268994</c:v>
                </c:pt>
                <c:pt idx="197">
                  <c:v>0.00598274709268994</c:v>
                </c:pt>
                <c:pt idx="198">
                  <c:v>0</c:v>
                </c:pt>
                <c:pt idx="199">
                  <c:v>0.0027194304966772454</c:v>
                </c:pt>
                <c:pt idx="200">
                  <c:v>0.0027194304966772454</c:v>
                </c:pt>
                <c:pt idx="201">
                  <c:v>0</c:v>
                </c:pt>
                <c:pt idx="202">
                  <c:v>0.001095889901646054</c:v>
                </c:pt>
                <c:pt idx="203">
                  <c:v>0.001095889901646054</c:v>
                </c:pt>
                <c:pt idx="204">
                  <c:v>0</c:v>
                </c:pt>
                <c:pt idx="205">
                  <c:v>0.00038678467116919557</c:v>
                </c:pt>
                <c:pt idx="206">
                  <c:v>0.00038678467116919557</c:v>
                </c:pt>
                <c:pt idx="207">
                  <c:v>0</c:v>
                </c:pt>
                <c:pt idx="208">
                  <c:v>0.000117717073834103</c:v>
                </c:pt>
                <c:pt idx="209">
                  <c:v>0.000117717073834103</c:v>
                </c:pt>
                <c:pt idx="210">
                  <c:v>0</c:v>
                </c:pt>
                <c:pt idx="211">
                  <c:v>3.0270104700197917E-05</c:v>
                </c:pt>
                <c:pt idx="212">
                  <c:v>3.0270104700197917E-05</c:v>
                </c:pt>
                <c:pt idx="213">
                  <c:v>0</c:v>
                </c:pt>
                <c:pt idx="214">
                  <c:v>6.395092542295335E-06</c:v>
                </c:pt>
                <c:pt idx="215">
                  <c:v>6.395092542295335E-06</c:v>
                </c:pt>
                <c:pt idx="216">
                  <c:v>0</c:v>
                </c:pt>
                <c:pt idx="217">
                  <c:v>1.0658487570492225E-06</c:v>
                </c:pt>
                <c:pt idx="218">
                  <c:v>1.0658487570492225E-06</c:v>
                </c:pt>
                <c:pt idx="219">
                  <c:v>0</c:v>
                </c:pt>
                <c:pt idx="220">
                  <c:v>1.3140601114305483E-07</c:v>
                </c:pt>
                <c:pt idx="221">
                  <c:v>1.3140601114305483E-07</c:v>
                </c:pt>
                <c:pt idx="222">
                  <c:v>0</c:v>
                </c:pt>
                <c:pt idx="223">
                  <c:v>1.0654541444031472E-08</c:v>
                </c:pt>
                <c:pt idx="224">
                  <c:v>1.0654541444031472E-08</c:v>
                </c:pt>
                <c:pt idx="225">
                  <c:v>0</c:v>
                </c:pt>
                <c:pt idx="226">
                  <c:v>4.2618165776125886E-10</c:v>
                </c:pt>
                <c:pt idx="227">
                  <c:v>4.2618165776125886E-10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yVal>
          <c:smooth val="0"/>
        </c:ser>
        <c:axId val="60617621"/>
        <c:axId val="13080546"/>
      </c:scatterChart>
      <c:valAx>
        <c:axId val="606176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sucessos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0546"/>
        <c:crosses val="autoZero"/>
        <c:crossBetween val="midCat"/>
        <c:dispUnits/>
      </c:valAx>
      <c:valAx>
        <c:axId val="130805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Probabilidade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6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152400</xdr:rowOff>
    </xdr:from>
    <xdr:to>
      <xdr:col>18</xdr:col>
      <xdr:colOff>514350</xdr:colOff>
      <xdr:row>23</xdr:row>
      <xdr:rowOff>152400</xdr:rowOff>
    </xdr:to>
    <xdr:graphicFrame>
      <xdr:nvGraphicFramePr>
        <xdr:cNvPr id="1" name="Gráfico 2"/>
        <xdr:cNvGraphicFramePr/>
      </xdr:nvGraphicFramePr>
      <xdr:xfrm>
        <a:off x="3676650" y="571500"/>
        <a:ext cx="7210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</xdr:row>
      <xdr:rowOff>28575</xdr:rowOff>
    </xdr:from>
    <xdr:ext cx="76200" cy="200025"/>
    <xdr:sp>
      <xdr:nvSpPr>
        <xdr:cNvPr id="2" name="Text Box 9"/>
        <xdr:cNvSpPr txBox="1">
          <a:spLocks noChangeArrowheads="1"/>
        </xdr:cNvSpPr>
      </xdr:nvSpPr>
      <xdr:spPr>
        <a:xfrm>
          <a:off x="6000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6"/>
  <sheetViews>
    <sheetView tabSelected="1" zoomScalePageLayoutView="0" workbookViewId="0" topLeftCell="A1">
      <selection activeCell="D9" sqref="D9"/>
    </sheetView>
  </sheetViews>
  <sheetFormatPr defaultColWidth="8.7109375" defaultRowHeight="12.75"/>
  <cols>
    <col min="1" max="1" width="4.140625" style="0" customWidth="1"/>
    <col min="2" max="2" width="4.8515625" style="0" customWidth="1"/>
    <col min="3" max="3" width="25.57421875" style="0" customWidth="1"/>
    <col min="4" max="4" width="7.28125" style="0" customWidth="1"/>
    <col min="5" max="5" width="6.421875" style="0" customWidth="1"/>
    <col min="6" max="6" width="9.57421875" style="0" customWidth="1"/>
    <col min="7" max="7" width="6.57421875" style="0" customWidth="1"/>
    <col min="8" max="8" width="7.140625" style="0" customWidth="1"/>
    <col min="9" max="13" width="8.7109375" style="0" customWidth="1"/>
    <col min="14" max="14" width="7.28125" style="0" customWidth="1"/>
    <col min="15" max="15" width="7.00390625" style="0" customWidth="1"/>
    <col min="16" max="28" width="8.7109375" style="0" customWidth="1"/>
    <col min="29" max="29" width="10.421875" style="0" customWidth="1"/>
    <col min="30" max="30" width="6.421875" style="0" customWidth="1"/>
  </cols>
  <sheetData>
    <row r="1" spans="1:3" ht="20.25">
      <c r="A1" s="50"/>
      <c r="C1" s="2"/>
    </row>
    <row r="2" spans="1:8" ht="12.75" customHeight="1">
      <c r="A2" s="1"/>
      <c r="H2" s="41"/>
    </row>
    <row r="3" spans="1:8" ht="25.5" customHeight="1">
      <c r="A3" s="1"/>
      <c r="C3" s="49" t="s">
        <v>17</v>
      </c>
      <c r="D3" s="39"/>
      <c r="E3" s="39"/>
      <c r="F3" s="40"/>
      <c r="G3" s="43"/>
      <c r="H3" s="42"/>
    </row>
    <row r="4" spans="1:8" ht="25.5" customHeight="1">
      <c r="A4" s="1"/>
      <c r="B4" s="15"/>
      <c r="C4" s="39"/>
      <c r="D4" s="39"/>
      <c r="E4" s="39"/>
      <c r="F4" s="40"/>
      <c r="G4" s="43"/>
      <c r="H4" s="47"/>
    </row>
    <row r="5" spans="1:9" ht="17.25" customHeight="1">
      <c r="A5" s="1"/>
      <c r="B5" s="15"/>
      <c r="C5" s="38" t="s">
        <v>11</v>
      </c>
      <c r="D5" s="37"/>
      <c r="E5" s="37"/>
      <c r="F5" s="38"/>
      <c r="G5" s="43"/>
      <c r="H5" s="42"/>
      <c r="I5" s="48"/>
    </row>
    <row r="6" ht="16.5" customHeight="1"/>
    <row r="7" ht="12.75">
      <c r="D7" s="34"/>
    </row>
    <row r="8" spans="1:5" ht="16.5">
      <c r="A8" s="30" t="s">
        <v>8</v>
      </c>
      <c r="B8" s="6"/>
      <c r="C8" s="32"/>
      <c r="D8" s="33">
        <v>75</v>
      </c>
      <c r="E8" s="29"/>
    </row>
    <row r="9" spans="1:4" ht="16.5">
      <c r="A9" s="6"/>
      <c r="B9" s="6"/>
      <c r="C9" s="6"/>
      <c r="D9" s="28"/>
    </row>
    <row r="10" spans="1:4" ht="16.5">
      <c r="A10" s="30" t="s">
        <v>7</v>
      </c>
      <c r="B10" s="5"/>
      <c r="C10" s="5"/>
      <c r="D10" s="28"/>
    </row>
    <row r="11" spans="1:5" ht="16.5">
      <c r="A11" s="5"/>
      <c r="B11" s="5"/>
      <c r="C11" s="30" t="s">
        <v>9</v>
      </c>
      <c r="D11" s="31">
        <v>0.75</v>
      </c>
      <c r="E11" s="29"/>
    </row>
    <row r="12" spans="1:3" ht="14.25">
      <c r="A12" s="11"/>
      <c r="B12" s="11"/>
      <c r="C12" s="11"/>
    </row>
    <row r="13" spans="1:4" ht="14.25" customHeight="1">
      <c r="A13" s="9"/>
      <c r="B13" s="35" t="s">
        <v>0</v>
      </c>
      <c r="C13" s="36">
        <f>p*trials</f>
        <v>56.25</v>
      </c>
      <c r="D13" s="4"/>
    </row>
    <row r="14" spans="2:3" ht="15.75">
      <c r="B14" s="35" t="s">
        <v>1</v>
      </c>
      <c r="C14" s="36">
        <f>SQRT(trials*p*q)</f>
        <v>3.75</v>
      </c>
    </row>
    <row r="15" spans="2:5" ht="15.75">
      <c r="B15" s="5"/>
      <c r="C15" s="12"/>
      <c r="D15" s="12"/>
      <c r="E15" s="12"/>
    </row>
    <row r="16" spans="1:9" ht="15.75">
      <c r="A16" s="30"/>
      <c r="B16" s="6"/>
      <c r="C16" s="6"/>
      <c r="D16" s="12"/>
      <c r="E16" s="12"/>
      <c r="F16" s="12"/>
      <c r="I16" s="13"/>
    </row>
    <row r="17" spans="1:12" ht="15.75">
      <c r="A17" s="30" t="s">
        <v>13</v>
      </c>
      <c r="B17" s="45"/>
      <c r="C17" s="46"/>
      <c r="D17" s="45"/>
      <c r="E17" s="45"/>
      <c r="F17" s="45"/>
      <c r="G17" s="45"/>
      <c r="H17" s="17"/>
      <c r="J17" s="6"/>
      <c r="K17" s="6"/>
      <c r="L17" s="6"/>
    </row>
    <row r="18" spans="1:12" ht="15.75">
      <c r="A18" s="45"/>
      <c r="B18" s="45"/>
      <c r="C18" s="52" t="s">
        <v>14</v>
      </c>
      <c r="D18" s="45"/>
      <c r="E18" s="45"/>
      <c r="F18" s="45"/>
      <c r="G18" s="45"/>
      <c r="I18" s="5"/>
      <c r="J18" s="6"/>
      <c r="K18" s="6"/>
      <c r="L18" s="6"/>
    </row>
    <row r="19" spans="1:13" ht="15.75">
      <c r="A19" s="45"/>
      <c r="B19" s="45"/>
      <c r="C19" s="52" t="s">
        <v>15</v>
      </c>
      <c r="D19" s="45"/>
      <c r="E19" s="45"/>
      <c r="F19" s="45"/>
      <c r="G19" s="45"/>
      <c r="I19" s="5"/>
      <c r="J19" s="7"/>
      <c r="K19" s="7"/>
      <c r="L19" s="7"/>
      <c r="M19" s="7"/>
    </row>
    <row r="20" spans="1:13" ht="12.75" customHeight="1">
      <c r="A20" s="45"/>
      <c r="B20" s="30"/>
      <c r="C20" s="52" t="s">
        <v>16</v>
      </c>
      <c r="D20" s="45"/>
      <c r="E20" s="45"/>
      <c r="F20" s="45"/>
      <c r="G20" s="51"/>
      <c r="I20" s="5"/>
      <c r="J20" s="7"/>
      <c r="K20" s="7"/>
      <c r="L20" s="7"/>
      <c r="M20" s="7"/>
    </row>
    <row r="21" spans="7:13" ht="12.75" customHeight="1">
      <c r="G21" s="14"/>
      <c r="H21" s="14"/>
      <c r="I21" s="5"/>
      <c r="J21" s="7"/>
      <c r="K21" s="7"/>
      <c r="L21" s="7"/>
      <c r="M21" s="7"/>
    </row>
    <row r="22" spans="8:13" ht="14.25" customHeight="1">
      <c r="H22" s="14"/>
      <c r="I22" s="5"/>
      <c r="J22" s="7"/>
      <c r="K22" s="7"/>
      <c r="L22" s="7"/>
      <c r="M22" s="7"/>
    </row>
    <row r="23" spans="1:13" ht="13.5" customHeight="1">
      <c r="A23" s="16" t="s">
        <v>10</v>
      </c>
      <c r="I23" s="5"/>
      <c r="J23" s="7"/>
      <c r="K23" s="7"/>
      <c r="L23" s="7"/>
      <c r="M23" s="7"/>
    </row>
    <row r="24" spans="1:13" ht="15.75">
      <c r="A24" s="16" t="s">
        <v>12</v>
      </c>
      <c r="I24" s="26"/>
      <c r="J24" s="8"/>
      <c r="K24" s="8"/>
      <c r="L24" s="8"/>
      <c r="M24" s="7"/>
    </row>
    <row r="25" spans="9:13" ht="15.75">
      <c r="I25" s="5"/>
      <c r="J25" s="7"/>
      <c r="K25" s="7"/>
      <c r="L25" s="7"/>
      <c r="M25" s="7"/>
    </row>
    <row r="26" spans="9:13" ht="15.75">
      <c r="I26" s="5"/>
      <c r="J26" s="7"/>
      <c r="K26" s="7"/>
      <c r="L26" s="7"/>
      <c r="M26" s="7"/>
    </row>
    <row r="27" spans="9:13" ht="15.75">
      <c r="I27" s="5"/>
      <c r="J27" s="7"/>
      <c r="K27" s="7"/>
      <c r="L27" s="7"/>
      <c r="M27" s="7"/>
    </row>
    <row r="28" spans="1:13" ht="15.75">
      <c r="A28" s="21"/>
      <c r="B28" s="21"/>
      <c r="C28" s="44"/>
      <c r="D28" s="21"/>
      <c r="E28" s="21"/>
      <c r="F28" s="21"/>
      <c r="G28" s="21"/>
      <c r="I28" s="5"/>
      <c r="J28" s="7"/>
      <c r="K28" s="7"/>
      <c r="L28" s="7"/>
      <c r="M28" s="7"/>
    </row>
    <row r="29" spans="9:13" ht="15.75">
      <c r="I29" s="5"/>
      <c r="J29" s="7"/>
      <c r="K29" s="7"/>
      <c r="L29" s="7"/>
      <c r="M29" s="7"/>
    </row>
    <row r="30" spans="9:13" ht="15.75">
      <c r="I30" s="5"/>
      <c r="M30" s="7"/>
    </row>
    <row r="31" spans="9:13" ht="15.75">
      <c r="I31" s="5"/>
      <c r="M31" s="7"/>
    </row>
    <row r="32" spans="2:9" ht="15.75">
      <c r="B32" s="16"/>
      <c r="C32" s="16"/>
      <c r="D32" s="16"/>
      <c r="I32" s="5"/>
    </row>
    <row r="33" spans="1:9" ht="15.75">
      <c r="A33" s="16"/>
      <c r="B33" s="16"/>
      <c r="C33" s="16"/>
      <c r="D33" s="16"/>
      <c r="I33" s="5"/>
    </row>
    <row r="34" spans="1:4" ht="12.75">
      <c r="A34" s="16"/>
      <c r="B34" s="16"/>
      <c r="C34" s="16"/>
      <c r="D34" s="16"/>
    </row>
    <row r="35" spans="1:4" ht="12.75">
      <c r="A35" s="16"/>
      <c r="B35" s="16"/>
      <c r="C35" s="16"/>
      <c r="D35" s="16"/>
    </row>
    <row r="36" spans="1:4" ht="12.75">
      <c r="A36" s="16"/>
      <c r="B36" s="16"/>
      <c r="C36" s="16"/>
      <c r="D36" s="16"/>
    </row>
  </sheetData>
  <sheetProtection selectLockedCells="1"/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3"/>
  <sheetViews>
    <sheetView zoomScalePageLayoutView="0" workbookViewId="0" topLeftCell="A265">
      <selection activeCell="E268" sqref="E268"/>
    </sheetView>
  </sheetViews>
  <sheetFormatPr defaultColWidth="9.140625" defaultRowHeight="12.75"/>
  <cols>
    <col min="6" max="6" width="10.57421875" style="0" bestFit="1" customWidth="1"/>
  </cols>
  <sheetData>
    <row r="1" spans="1:11" ht="12.75">
      <c r="A1" t="s">
        <v>2</v>
      </c>
      <c r="B1" t="s">
        <v>3</v>
      </c>
      <c r="C1">
        <f>1-p</f>
        <v>0.25</v>
      </c>
      <c r="D1" s="19" t="s">
        <v>4</v>
      </c>
      <c r="E1" t="s">
        <v>6</v>
      </c>
      <c r="G1" s="17"/>
      <c r="H1" s="17"/>
      <c r="I1" s="17"/>
      <c r="J1" s="17"/>
      <c r="K1" s="17"/>
    </row>
    <row r="2" spans="1:11" ht="12.75">
      <c r="A2">
        <v>0</v>
      </c>
      <c r="B2">
        <f>q^trials</f>
        <v>7.006492321624085E-46</v>
      </c>
      <c r="C2">
        <v>1</v>
      </c>
      <c r="D2" s="19" t="s">
        <v>5</v>
      </c>
      <c r="E2" s="21">
        <v>0</v>
      </c>
      <c r="F2" s="21">
        <v>0</v>
      </c>
      <c r="G2" s="22"/>
      <c r="H2" s="17"/>
      <c r="I2" s="17"/>
      <c r="J2" s="17"/>
      <c r="K2" s="17"/>
    </row>
    <row r="3" spans="1:11" ht="12.75">
      <c r="A3" s="10">
        <v>1</v>
      </c>
      <c r="B3">
        <f aca="true" t="shared" si="0" ref="B3:B34">B2*p/q*(trials-A2)/(A3)</f>
        <v>1.5764607723654192E-43</v>
      </c>
      <c r="E3" s="24">
        <v>0</v>
      </c>
      <c r="F3" s="25">
        <f>B2</f>
        <v>7.006492321624085E-46</v>
      </c>
      <c r="G3" s="23"/>
      <c r="H3" s="17"/>
      <c r="I3" s="18"/>
      <c r="J3" s="18"/>
      <c r="K3" s="17"/>
    </row>
    <row r="4" spans="1:11" ht="12.75">
      <c r="A4">
        <v>2</v>
      </c>
      <c r="B4">
        <f t="shared" si="0"/>
        <v>1.7498714573256153E-41</v>
      </c>
      <c r="E4" s="24">
        <f>A3</f>
        <v>1</v>
      </c>
      <c r="F4" s="25">
        <f>F3</f>
        <v>7.006492321624085E-46</v>
      </c>
      <c r="G4" s="23"/>
      <c r="H4" s="17"/>
      <c r="I4" s="3"/>
      <c r="J4" s="3"/>
      <c r="K4" s="17"/>
    </row>
    <row r="5" spans="1:11" ht="12.75">
      <c r="A5">
        <f aca="true" t="shared" si="1" ref="A5:A36">IF(A4&lt;trials,A4+1,trials)</f>
        <v>3</v>
      </c>
      <c r="B5">
        <f t="shared" si="0"/>
        <v>1.2774061638476992E-39</v>
      </c>
      <c r="E5" s="27">
        <f>E4</f>
        <v>1</v>
      </c>
      <c r="F5" s="25">
        <f>0</f>
        <v>0</v>
      </c>
      <c r="G5" s="23"/>
      <c r="H5" s="17"/>
      <c r="I5" s="3"/>
      <c r="J5" s="3"/>
      <c r="K5" s="17"/>
    </row>
    <row r="6" spans="1:11" ht="12.75">
      <c r="A6">
        <f t="shared" si="1"/>
        <v>4</v>
      </c>
      <c r="B6">
        <f t="shared" si="0"/>
        <v>6.897993284777576E-38</v>
      </c>
      <c r="E6" s="27">
        <f>E5</f>
        <v>1</v>
      </c>
      <c r="F6" s="25">
        <f>B3</f>
        <v>1.5764607723654192E-43</v>
      </c>
      <c r="G6" s="23"/>
      <c r="H6" s="17"/>
      <c r="I6" s="3"/>
      <c r="J6" s="3"/>
      <c r="K6" s="17"/>
    </row>
    <row r="7" spans="1:11" ht="12.75">
      <c r="A7">
        <f t="shared" si="1"/>
        <v>5</v>
      </c>
      <c r="B7">
        <f t="shared" si="0"/>
        <v>2.9385451393152472E-36</v>
      </c>
      <c r="E7" s="27">
        <f>E6+1</f>
        <v>2</v>
      </c>
      <c r="F7" s="25">
        <f>F6</f>
        <v>1.5764607723654192E-43</v>
      </c>
      <c r="G7" s="23"/>
      <c r="H7" s="17"/>
      <c r="I7" s="3"/>
      <c r="J7" s="3"/>
      <c r="K7" s="17"/>
    </row>
    <row r="8" spans="1:11" ht="12.75">
      <c r="A8">
        <f t="shared" si="1"/>
        <v>6</v>
      </c>
      <c r="B8">
        <f t="shared" si="0"/>
        <v>1.0284907987603365E-34</v>
      </c>
      <c r="E8" s="27">
        <f>E7</f>
        <v>2</v>
      </c>
      <c r="F8" s="25">
        <v>0</v>
      </c>
      <c r="G8" s="23"/>
      <c r="H8" s="17"/>
      <c r="I8" s="3"/>
      <c r="J8" s="3"/>
      <c r="K8" s="17"/>
    </row>
    <row r="9" spans="1:11" ht="12.75">
      <c r="A9">
        <f t="shared" si="1"/>
        <v>7</v>
      </c>
      <c r="B9">
        <f t="shared" si="0"/>
        <v>3.041394219191281E-33</v>
      </c>
      <c r="E9" s="27">
        <f>E8</f>
        <v>2</v>
      </c>
      <c r="F9" s="25">
        <f>B4</f>
        <v>1.7498714573256153E-41</v>
      </c>
      <c r="G9" s="23"/>
      <c r="H9" s="17"/>
      <c r="I9" s="3"/>
      <c r="J9" s="3"/>
      <c r="K9" s="17"/>
    </row>
    <row r="10" spans="1:11" ht="12.75">
      <c r="A10">
        <f t="shared" si="1"/>
        <v>8</v>
      </c>
      <c r="B10">
        <f t="shared" si="0"/>
        <v>7.755555258937766E-32</v>
      </c>
      <c r="E10" s="27">
        <f>IF(E9&lt;=trials,E9+1,trials)</f>
        <v>3</v>
      </c>
      <c r="F10" s="25">
        <f>F9</f>
        <v>1.7498714573256153E-41</v>
      </c>
      <c r="G10" s="20"/>
      <c r="H10" s="17"/>
      <c r="I10" s="3"/>
      <c r="J10" s="3"/>
      <c r="K10" s="17"/>
    </row>
    <row r="11" spans="1:11" ht="12.75">
      <c r="A11">
        <f t="shared" si="1"/>
        <v>9</v>
      </c>
      <c r="B11">
        <f t="shared" si="0"/>
        <v>1.7320740078294344E-30</v>
      </c>
      <c r="E11" s="27">
        <f>E10</f>
        <v>3</v>
      </c>
      <c r="F11" s="25">
        <v>0</v>
      </c>
      <c r="G11" s="20"/>
      <c r="H11" s="17"/>
      <c r="I11" s="3"/>
      <c r="J11" s="3"/>
      <c r="K11" s="17"/>
    </row>
    <row r="12" spans="1:11" ht="12.75">
      <c r="A12">
        <f t="shared" si="1"/>
        <v>10</v>
      </c>
      <c r="B12">
        <f t="shared" si="0"/>
        <v>3.4295065355022805E-29</v>
      </c>
      <c r="E12" s="27">
        <f>E11</f>
        <v>3</v>
      </c>
      <c r="F12" s="25">
        <f>B5</f>
        <v>1.2774061638476992E-39</v>
      </c>
      <c r="G12" s="17"/>
      <c r="H12" s="17"/>
      <c r="I12" s="3"/>
      <c r="J12" s="3"/>
      <c r="K12" s="17"/>
    </row>
    <row r="13" spans="1:11" ht="12.75">
      <c r="A13">
        <f t="shared" si="1"/>
        <v>11</v>
      </c>
      <c r="B13">
        <f t="shared" si="0"/>
        <v>6.079579767481315E-28</v>
      </c>
      <c r="E13" s="27">
        <f>IF(E12&lt;=trials,E12+1,trials)</f>
        <v>4</v>
      </c>
      <c r="F13" s="25">
        <f>F12</f>
        <v>1.2774061638476992E-39</v>
      </c>
      <c r="G13" s="17"/>
      <c r="H13" s="17"/>
      <c r="I13" s="3"/>
      <c r="J13" s="3"/>
      <c r="K13" s="17"/>
    </row>
    <row r="14" spans="1:11" ht="12.75">
      <c r="A14">
        <f t="shared" si="1"/>
        <v>12</v>
      </c>
      <c r="B14">
        <f t="shared" si="0"/>
        <v>9.727327627970104E-27</v>
      </c>
      <c r="E14" s="27">
        <f>E13</f>
        <v>4</v>
      </c>
      <c r="F14" s="25">
        <v>0</v>
      </c>
      <c r="G14" s="17"/>
      <c r="H14" s="17"/>
      <c r="I14" s="3"/>
      <c r="J14" s="3"/>
      <c r="K14" s="17"/>
    </row>
    <row r="15" spans="1:11" ht="12.75">
      <c r="A15">
        <f t="shared" si="1"/>
        <v>13</v>
      </c>
      <c r="B15">
        <f t="shared" si="0"/>
        <v>1.4142037859125765E-25</v>
      </c>
      <c r="E15" s="27">
        <f>E14</f>
        <v>4</v>
      </c>
      <c r="F15" s="25">
        <f>B6</f>
        <v>6.897993284777576E-38</v>
      </c>
      <c r="G15" s="17"/>
      <c r="H15" s="17"/>
      <c r="I15" s="3"/>
      <c r="J15" s="3"/>
      <c r="K15" s="17"/>
    </row>
    <row r="16" spans="1:11" ht="12.75">
      <c r="A16">
        <f t="shared" si="1"/>
        <v>14</v>
      </c>
      <c r="B16">
        <f t="shared" si="0"/>
        <v>1.8788707441409946E-24</v>
      </c>
      <c r="E16" s="27">
        <f>IF(E15&lt;=trials,E15+1,trials)</f>
        <v>5</v>
      </c>
      <c r="F16" s="25">
        <f>F15</f>
        <v>6.897993284777576E-38</v>
      </c>
      <c r="G16" s="17"/>
      <c r="H16" s="17"/>
      <c r="I16" s="3"/>
      <c r="J16" s="3"/>
      <c r="K16" s="17"/>
    </row>
    <row r="17" spans="1:11" ht="12.75">
      <c r="A17">
        <f t="shared" si="1"/>
        <v>15</v>
      </c>
      <c r="B17">
        <f t="shared" si="0"/>
        <v>2.2922223078520137E-23</v>
      </c>
      <c r="E17" s="27">
        <f>E16</f>
        <v>5</v>
      </c>
      <c r="F17" s="25">
        <v>0</v>
      </c>
      <c r="G17" s="17"/>
      <c r="H17" s="17"/>
      <c r="I17" s="3"/>
      <c r="J17" s="3"/>
      <c r="K17" s="17"/>
    </row>
    <row r="18" spans="1:11" ht="12.75">
      <c r="A18">
        <f t="shared" si="1"/>
        <v>16</v>
      </c>
      <c r="B18">
        <f t="shared" si="0"/>
        <v>2.5787500963335155E-22</v>
      </c>
      <c r="E18" s="27">
        <f>E17</f>
        <v>5</v>
      </c>
      <c r="F18" s="25">
        <f>B7</f>
        <v>2.9385451393152472E-36</v>
      </c>
      <c r="G18" s="17"/>
      <c r="H18" s="17"/>
      <c r="I18" s="3"/>
      <c r="J18" s="3"/>
      <c r="K18" s="17"/>
    </row>
    <row r="19" spans="1:11" ht="12.75">
      <c r="A19">
        <f t="shared" si="1"/>
        <v>17</v>
      </c>
      <c r="B19">
        <f t="shared" si="0"/>
        <v>2.6849339238296014E-21</v>
      </c>
      <c r="E19" s="27">
        <f>IF(E18&lt;=trials,E18+1,trials)</f>
        <v>6</v>
      </c>
      <c r="F19" s="25">
        <f>F18</f>
        <v>2.9385451393152472E-36</v>
      </c>
      <c r="G19" s="17"/>
      <c r="H19" s="17"/>
      <c r="I19" s="3"/>
      <c r="J19" s="3"/>
      <c r="K19" s="17"/>
    </row>
    <row r="20" spans="1:11" ht="12.75">
      <c r="A20">
        <f t="shared" si="1"/>
        <v>18</v>
      </c>
      <c r="B20">
        <f t="shared" si="0"/>
        <v>2.5954361263686143E-20</v>
      </c>
      <c r="E20" s="27">
        <f>E19</f>
        <v>6</v>
      </c>
      <c r="F20" s="25">
        <v>0</v>
      </c>
      <c r="G20" s="17"/>
      <c r="H20" s="17"/>
      <c r="I20" s="3"/>
      <c r="J20" s="3"/>
      <c r="K20" s="17"/>
    </row>
    <row r="21" spans="1:11" ht="12.75">
      <c r="A21">
        <f t="shared" si="1"/>
        <v>19</v>
      </c>
      <c r="B21">
        <f t="shared" si="0"/>
        <v>2.335892513731753E-19</v>
      </c>
      <c r="E21" s="27">
        <f>E20</f>
        <v>6</v>
      </c>
      <c r="F21" s="25">
        <f>B8</f>
        <v>1.0284907987603365E-34</v>
      </c>
      <c r="G21" s="17"/>
      <c r="H21" s="17"/>
      <c r="I21" s="3"/>
      <c r="J21" s="3"/>
      <c r="K21" s="17"/>
    </row>
    <row r="22" spans="1:11" ht="12.75">
      <c r="A22">
        <f t="shared" si="1"/>
        <v>20</v>
      </c>
      <c r="B22">
        <f t="shared" si="0"/>
        <v>1.962149711534673E-18</v>
      </c>
      <c r="E22" s="27">
        <f>IF(E21&lt;=trials,E21+1,trials)</f>
        <v>7</v>
      </c>
      <c r="F22" s="25">
        <f>F21</f>
        <v>1.0284907987603365E-34</v>
      </c>
      <c r="G22" s="17"/>
      <c r="H22" s="17"/>
      <c r="I22" s="3"/>
      <c r="J22" s="3"/>
      <c r="K22" s="17"/>
    </row>
    <row r="23" spans="1:11" ht="12.75">
      <c r="A23">
        <f t="shared" si="1"/>
        <v>21</v>
      </c>
      <c r="B23">
        <f t="shared" si="0"/>
        <v>1.5416890590629572E-17</v>
      </c>
      <c r="E23" s="27">
        <f>E22</f>
        <v>7</v>
      </c>
      <c r="F23" s="25">
        <v>0</v>
      </c>
      <c r="G23" s="17"/>
      <c r="H23" s="17"/>
      <c r="I23" s="3"/>
      <c r="J23" s="3"/>
      <c r="K23" s="17"/>
    </row>
    <row r="24" spans="1:11" ht="12.75">
      <c r="A24">
        <f t="shared" si="1"/>
        <v>22</v>
      </c>
      <c r="B24">
        <f t="shared" si="0"/>
        <v>1.1352437616736322E-16</v>
      </c>
      <c r="E24" s="27">
        <f>E23</f>
        <v>7</v>
      </c>
      <c r="F24" s="25">
        <f>B9</f>
        <v>3.041394219191281E-33</v>
      </c>
      <c r="G24" s="17"/>
      <c r="H24" s="17"/>
      <c r="I24" s="3"/>
      <c r="J24" s="3"/>
      <c r="K24" s="17"/>
    </row>
    <row r="25" spans="1:11" ht="12.75">
      <c r="A25">
        <f t="shared" si="1"/>
        <v>23</v>
      </c>
      <c r="B25">
        <f t="shared" si="0"/>
        <v>7.847989482874239E-16</v>
      </c>
      <c r="E25" s="27">
        <f>IF(E24&lt;=trials,E24+1,trials)</f>
        <v>8</v>
      </c>
      <c r="F25" s="25">
        <f>F24</f>
        <v>3.041394219191281E-33</v>
      </c>
      <c r="G25" s="17"/>
      <c r="H25" s="17"/>
      <c r="I25" s="17"/>
      <c r="J25" s="17"/>
      <c r="K25" s="17"/>
    </row>
    <row r="26" spans="1:11" ht="12.75">
      <c r="A26">
        <f t="shared" si="1"/>
        <v>24</v>
      </c>
      <c r="B26">
        <f t="shared" si="0"/>
        <v>5.101193163868256E-15</v>
      </c>
      <c r="E26" s="27">
        <f>E25</f>
        <v>8</v>
      </c>
      <c r="F26" s="25">
        <v>0</v>
      </c>
      <c r="G26" s="17"/>
      <c r="H26" s="17"/>
      <c r="I26" s="17"/>
      <c r="J26" s="17"/>
      <c r="K26" s="17"/>
    </row>
    <row r="27" spans="1:11" ht="12.75">
      <c r="A27">
        <f t="shared" si="1"/>
        <v>25</v>
      </c>
      <c r="B27">
        <f t="shared" si="0"/>
        <v>3.1219302162873724E-14</v>
      </c>
      <c r="E27" s="27">
        <f>E26</f>
        <v>8</v>
      </c>
      <c r="F27" s="25">
        <f>B10</f>
        <v>7.755555258937766E-32</v>
      </c>
      <c r="G27" s="17"/>
      <c r="H27" s="17"/>
      <c r="I27" s="17"/>
      <c r="J27" s="17"/>
      <c r="K27" s="17"/>
    </row>
    <row r="28" spans="1:11" ht="12.75">
      <c r="A28">
        <f t="shared" si="1"/>
        <v>26</v>
      </c>
      <c r="B28">
        <f t="shared" si="0"/>
        <v>1.801113586319638E-13</v>
      </c>
      <c r="E28" s="27">
        <f>IF(E27&lt;=trials,E27+1,trials)</f>
        <v>9</v>
      </c>
      <c r="F28" s="25">
        <f>F27</f>
        <v>7.755555258937766E-32</v>
      </c>
      <c r="G28" s="17"/>
      <c r="H28" s="17"/>
      <c r="I28" s="17"/>
      <c r="J28" s="17"/>
      <c r="K28" s="17"/>
    </row>
    <row r="29" spans="1:11" ht="12.75">
      <c r="A29">
        <f t="shared" si="1"/>
        <v>27</v>
      </c>
      <c r="B29">
        <f t="shared" si="0"/>
        <v>9.806062858851361E-13</v>
      </c>
      <c r="E29" s="27">
        <f>E28</f>
        <v>9</v>
      </c>
      <c r="F29" s="25">
        <v>0</v>
      </c>
      <c r="G29" s="17"/>
      <c r="H29" s="17"/>
      <c r="I29" s="17"/>
      <c r="J29" s="17"/>
      <c r="K29" s="17"/>
    </row>
    <row r="30" spans="1:11" ht="12.75">
      <c r="A30">
        <f t="shared" si="1"/>
        <v>28</v>
      </c>
      <c r="B30">
        <f t="shared" si="0"/>
        <v>5.043118041694987E-12</v>
      </c>
      <c r="E30" s="27">
        <f>E29</f>
        <v>9</v>
      </c>
      <c r="F30" s="25">
        <f>B11</f>
        <v>1.7320740078294344E-30</v>
      </c>
      <c r="G30" s="17"/>
      <c r="H30" s="17"/>
      <c r="I30" s="17"/>
      <c r="J30" s="17"/>
      <c r="K30" s="17"/>
    </row>
    <row r="31" spans="1:6" ht="12.75">
      <c r="A31">
        <f t="shared" si="1"/>
        <v>29</v>
      </c>
      <c r="B31">
        <f t="shared" si="0"/>
        <v>2.451998771996528E-11</v>
      </c>
      <c r="E31" s="27">
        <f>IF(E30&lt;=trials,E30+1,trials)</f>
        <v>10</v>
      </c>
      <c r="F31" s="25">
        <f>F30</f>
        <v>1.7320740078294344E-30</v>
      </c>
    </row>
    <row r="32" spans="1:6" ht="12.75">
      <c r="A32">
        <f t="shared" si="1"/>
        <v>30</v>
      </c>
      <c r="B32">
        <f t="shared" si="0"/>
        <v>1.1279194351184028E-10</v>
      </c>
      <c r="E32" s="27">
        <f>E31</f>
        <v>10</v>
      </c>
      <c r="F32" s="25">
        <v>0</v>
      </c>
    </row>
    <row r="33" spans="1:6" ht="12.75">
      <c r="A33">
        <f t="shared" si="1"/>
        <v>31</v>
      </c>
      <c r="B33">
        <f t="shared" si="0"/>
        <v>4.911907217451108E-10</v>
      </c>
      <c r="E33" s="27">
        <f>E32</f>
        <v>10</v>
      </c>
      <c r="F33" s="25">
        <f>B12</f>
        <v>3.4295065355022805E-29</v>
      </c>
    </row>
    <row r="34" spans="1:6" ht="12.75">
      <c r="A34">
        <f t="shared" si="1"/>
        <v>32</v>
      </c>
      <c r="B34">
        <f t="shared" si="0"/>
        <v>2.026161727198582E-09</v>
      </c>
      <c r="E34" s="27">
        <f>IF(E33&lt;=trials,E33+1,trials)</f>
        <v>11</v>
      </c>
      <c r="F34" s="25">
        <f>F33</f>
        <v>3.4295065355022805E-29</v>
      </c>
    </row>
    <row r="35" spans="1:6" ht="12.75">
      <c r="A35">
        <f t="shared" si="1"/>
        <v>33</v>
      </c>
      <c r="B35">
        <f aca="true" t="shared" si="2" ref="B35:B66">B34*p/q*(trials-A34)/(A35)</f>
        <v>7.920450388139913E-09</v>
      </c>
      <c r="E35" s="27">
        <f>E34</f>
        <v>11</v>
      </c>
      <c r="F35" s="25">
        <v>0</v>
      </c>
    </row>
    <row r="36" spans="1:6" ht="12.75">
      <c r="A36">
        <f t="shared" si="1"/>
        <v>34</v>
      </c>
      <c r="B36">
        <f t="shared" si="2"/>
        <v>2.935225732075379E-08</v>
      </c>
      <c r="E36" s="27">
        <f>E35</f>
        <v>11</v>
      </c>
      <c r="F36" s="25">
        <f>B13</f>
        <v>6.079579767481315E-28</v>
      </c>
    </row>
    <row r="37" spans="1:6" ht="12.75">
      <c r="A37">
        <f aca="true" t="shared" si="3" ref="A37:A68">IF(A36&lt;trials,A36+1,trials)</f>
        <v>35</v>
      </c>
      <c r="B37">
        <f t="shared" si="2"/>
        <v>1.0315221858436332E-07</v>
      </c>
      <c r="E37" s="27">
        <f>IF(E36&lt;=trials,E36+1,trials)</f>
        <v>12</v>
      </c>
      <c r="F37" s="25">
        <f>F36</f>
        <v>6.079579767481315E-28</v>
      </c>
    </row>
    <row r="38" spans="1:6" ht="12.75">
      <c r="A38">
        <f t="shared" si="3"/>
        <v>36</v>
      </c>
      <c r="B38">
        <f t="shared" si="2"/>
        <v>3.438407286145444E-07</v>
      </c>
      <c r="E38" s="27">
        <f>E37</f>
        <v>12</v>
      </c>
      <c r="F38" s="25">
        <v>0</v>
      </c>
    </row>
    <row r="39" spans="1:6" ht="12.75">
      <c r="A39">
        <f t="shared" si="3"/>
        <v>37</v>
      </c>
      <c r="B39">
        <f t="shared" si="2"/>
        <v>1.087280141835181E-06</v>
      </c>
      <c r="E39" s="27">
        <f>E38</f>
        <v>12</v>
      </c>
      <c r="F39" s="25">
        <f>B14</f>
        <v>9.727327627970104E-27</v>
      </c>
    </row>
    <row r="40" spans="1:6" ht="12.75">
      <c r="A40">
        <f t="shared" si="3"/>
        <v>38</v>
      </c>
      <c r="B40">
        <f t="shared" si="2"/>
        <v>3.261840425505544E-06</v>
      </c>
      <c r="E40" s="27">
        <f>IF(E39&lt;=trials,E39+1,trials)</f>
        <v>13</v>
      </c>
      <c r="F40" s="25">
        <f>F39</f>
        <v>9.727327627970104E-27</v>
      </c>
    </row>
    <row r="41" spans="1:6" ht="12.75">
      <c r="A41">
        <f t="shared" si="3"/>
        <v>39</v>
      </c>
      <c r="B41">
        <f t="shared" si="2"/>
        <v>9.283699672592703E-06</v>
      </c>
      <c r="E41" s="27">
        <f>E40</f>
        <v>13</v>
      </c>
      <c r="F41" s="25">
        <v>0</v>
      </c>
    </row>
    <row r="42" spans="1:6" ht="12.75">
      <c r="A42">
        <f t="shared" si="3"/>
        <v>40</v>
      </c>
      <c r="B42">
        <f t="shared" si="2"/>
        <v>2.5065989116000298E-05</v>
      </c>
      <c r="E42" s="27">
        <f>E41</f>
        <v>13</v>
      </c>
      <c r="F42" s="25">
        <f>B15</f>
        <v>1.4142037859125765E-25</v>
      </c>
    </row>
    <row r="43" spans="1:6" ht="12.75">
      <c r="A43">
        <f t="shared" si="3"/>
        <v>41</v>
      </c>
      <c r="B43">
        <f t="shared" si="2"/>
        <v>6.419338676048857E-05</v>
      </c>
      <c r="E43" s="27">
        <f>IF(E42&lt;=trials,E42+1,trials)</f>
        <v>14</v>
      </c>
      <c r="F43" s="25">
        <f>F42</f>
        <v>1.4142037859125765E-25</v>
      </c>
    </row>
    <row r="44" spans="1:6" ht="12.75">
      <c r="A44">
        <f t="shared" si="3"/>
        <v>42</v>
      </c>
      <c r="B44">
        <f t="shared" si="2"/>
        <v>0.00015589822498975793</v>
      </c>
      <c r="E44" s="27">
        <f>E43</f>
        <v>14</v>
      </c>
      <c r="F44" s="25">
        <v>0</v>
      </c>
    </row>
    <row r="45" spans="1:6" ht="12.75">
      <c r="A45">
        <f t="shared" si="3"/>
        <v>43</v>
      </c>
      <c r="B45">
        <f t="shared" si="2"/>
        <v>0.00035892847148804734</v>
      </c>
      <c r="E45" s="27">
        <f>E44</f>
        <v>14</v>
      </c>
      <c r="F45" s="25">
        <f>B16</f>
        <v>1.8788707441409946E-24</v>
      </c>
    </row>
    <row r="46" spans="1:6" ht="12.75">
      <c r="A46">
        <f t="shared" si="3"/>
        <v>44</v>
      </c>
      <c r="B46">
        <f t="shared" si="2"/>
        <v>0.0007831166650648306</v>
      </c>
      <c r="E46" s="27">
        <f>IF(E45&lt;=trials,E45+1,trials)</f>
        <v>15</v>
      </c>
      <c r="F46" s="25">
        <f>F45</f>
        <v>1.8788707441409946E-24</v>
      </c>
    </row>
    <row r="47" spans="1:6" ht="12.75">
      <c r="A47">
        <f t="shared" si="3"/>
        <v>45</v>
      </c>
      <c r="B47">
        <f t="shared" si="2"/>
        <v>0.0016184411078006497</v>
      </c>
      <c r="E47" s="27">
        <f>E46</f>
        <v>15</v>
      </c>
      <c r="F47" s="25">
        <v>0</v>
      </c>
    </row>
    <row r="48" spans="1:6" ht="12.75">
      <c r="A48">
        <f t="shared" si="3"/>
        <v>46</v>
      </c>
      <c r="B48">
        <f t="shared" si="2"/>
        <v>0.0031665152109143146</v>
      </c>
      <c r="E48" s="27">
        <f>E47</f>
        <v>15</v>
      </c>
      <c r="F48" s="25">
        <f>B17</f>
        <v>2.2922223078520137E-23</v>
      </c>
    </row>
    <row r="49" spans="1:6" ht="12.75">
      <c r="A49">
        <f t="shared" si="3"/>
        <v>47</v>
      </c>
      <c r="B49">
        <f t="shared" si="2"/>
        <v>0.005861421773394581</v>
      </c>
      <c r="E49" s="27">
        <f>IF(E48&lt;=trials,E48+1,trials)</f>
        <v>16</v>
      </c>
      <c r="F49" s="25">
        <f>F48</f>
        <v>2.2922223078520137E-23</v>
      </c>
    </row>
    <row r="50" spans="1:6" ht="12.75">
      <c r="A50">
        <f t="shared" si="3"/>
        <v>48</v>
      </c>
      <c r="B50">
        <f t="shared" si="2"/>
        <v>0.010257488103440517</v>
      </c>
      <c r="E50" s="27">
        <f>E49</f>
        <v>16</v>
      </c>
      <c r="F50" s="25">
        <v>0</v>
      </c>
    </row>
    <row r="51" spans="1:6" ht="12.75">
      <c r="A51">
        <f t="shared" si="3"/>
        <v>49</v>
      </c>
      <c r="B51">
        <f t="shared" si="2"/>
        <v>0.016956255844462895</v>
      </c>
      <c r="E51" s="27">
        <f>E50</f>
        <v>16</v>
      </c>
      <c r="F51" s="25">
        <f>B18</f>
        <v>2.5787500963335155E-22</v>
      </c>
    </row>
    <row r="52" spans="1:6" ht="12.75">
      <c r="A52">
        <f t="shared" si="3"/>
        <v>50</v>
      </c>
      <c r="B52">
        <f t="shared" si="2"/>
        <v>0.02645175911736212</v>
      </c>
      <c r="E52" s="27">
        <f>IF(E51&lt;=trials,E51+1,trials)</f>
        <v>17</v>
      </c>
      <c r="F52" s="25">
        <f>F51</f>
        <v>2.5787500963335155E-22</v>
      </c>
    </row>
    <row r="53" spans="1:6" ht="12.75">
      <c r="A53">
        <f t="shared" si="3"/>
        <v>51</v>
      </c>
      <c r="B53">
        <f t="shared" si="2"/>
        <v>0.03889964576082665</v>
      </c>
      <c r="E53" s="27">
        <f>E52</f>
        <v>17</v>
      </c>
      <c r="F53" s="25">
        <v>0</v>
      </c>
    </row>
    <row r="54" spans="1:6" ht="12.75">
      <c r="A54">
        <f t="shared" si="3"/>
        <v>52</v>
      </c>
      <c r="B54">
        <f t="shared" si="2"/>
        <v>0.05386104797652921</v>
      </c>
      <c r="E54" s="27">
        <f>E53</f>
        <v>17</v>
      </c>
      <c r="F54" s="25">
        <f>B19</f>
        <v>2.6849339238296014E-21</v>
      </c>
    </row>
    <row r="55" spans="1:6" ht="12.75">
      <c r="A55">
        <f t="shared" si="3"/>
        <v>53</v>
      </c>
      <c r="B55">
        <f t="shared" si="2"/>
        <v>0.07012098698831161</v>
      </c>
      <c r="E55" s="27">
        <f>IF(E54&lt;=trials,E54+1,trials)</f>
        <v>18</v>
      </c>
      <c r="F55" s="25">
        <f>F54</f>
        <v>2.6849339238296014E-21</v>
      </c>
    </row>
    <row r="56" spans="1:6" ht="12.75">
      <c r="A56">
        <f t="shared" si="3"/>
        <v>54</v>
      </c>
      <c r="B56">
        <f t="shared" si="2"/>
        <v>0.08570342854126975</v>
      </c>
      <c r="E56" s="27">
        <f>E55</f>
        <v>18</v>
      </c>
      <c r="F56" s="25">
        <v>0</v>
      </c>
    </row>
    <row r="57" spans="1:6" ht="12.75">
      <c r="A57">
        <f t="shared" si="3"/>
        <v>55</v>
      </c>
      <c r="B57">
        <f t="shared" si="2"/>
        <v>0.09816938178363624</v>
      </c>
      <c r="E57" s="27">
        <f>E56</f>
        <v>18</v>
      </c>
      <c r="F57" s="25">
        <f>B20</f>
        <v>2.5954361263686143E-20</v>
      </c>
    </row>
    <row r="58" spans="1:6" ht="12.75">
      <c r="A58">
        <f t="shared" si="3"/>
        <v>56</v>
      </c>
      <c r="B58">
        <f t="shared" si="2"/>
        <v>0.10518148048246741</v>
      </c>
      <c r="E58" s="27">
        <f>IF(E57&lt;=trials,E57+1,trials)</f>
        <v>19</v>
      </c>
      <c r="F58" s="25">
        <f>F57</f>
        <v>2.5954361263686143E-20</v>
      </c>
    </row>
    <row r="59" spans="1:6" ht="12.75">
      <c r="A59">
        <f t="shared" si="3"/>
        <v>57</v>
      </c>
      <c r="B59">
        <f t="shared" si="2"/>
        <v>0.10518148048246741</v>
      </c>
      <c r="E59" s="27">
        <f>E58</f>
        <v>19</v>
      </c>
      <c r="F59" s="25">
        <v>0</v>
      </c>
    </row>
    <row r="60" spans="1:6" ht="12.75">
      <c r="A60">
        <f t="shared" si="3"/>
        <v>58</v>
      </c>
      <c r="B60">
        <f t="shared" si="2"/>
        <v>0.09792758527678</v>
      </c>
      <c r="E60" s="27">
        <f>E59</f>
        <v>19</v>
      </c>
      <c r="F60" s="25">
        <f>B21</f>
        <v>2.335892513731753E-19</v>
      </c>
    </row>
    <row r="61" spans="1:6" ht="12.75">
      <c r="A61">
        <f t="shared" si="3"/>
        <v>59</v>
      </c>
      <c r="B61">
        <f t="shared" si="2"/>
        <v>0.08464926862908101</v>
      </c>
      <c r="E61" s="27">
        <f>IF(E60&lt;=trials,E60+1,trials)</f>
        <v>20</v>
      </c>
      <c r="F61" s="25">
        <f>F60</f>
        <v>2.335892513731753E-19</v>
      </c>
    </row>
    <row r="62" spans="1:6" ht="12.75">
      <c r="A62">
        <f t="shared" si="3"/>
        <v>60</v>
      </c>
      <c r="B62">
        <f t="shared" si="2"/>
        <v>0.0677194149032648</v>
      </c>
      <c r="E62" s="27">
        <f>E61</f>
        <v>20</v>
      </c>
      <c r="F62" s="25">
        <v>0</v>
      </c>
    </row>
    <row r="63" spans="1:6" ht="12.75">
      <c r="A63">
        <f t="shared" si="3"/>
        <v>61</v>
      </c>
      <c r="B63">
        <f t="shared" si="2"/>
        <v>0.04995694542044125</v>
      </c>
      <c r="E63" s="27">
        <f>E62</f>
        <v>20</v>
      </c>
      <c r="F63" s="25">
        <f>B22</f>
        <v>1.962149711534673E-18</v>
      </c>
    </row>
    <row r="64" spans="1:6" ht="12.75">
      <c r="A64">
        <f t="shared" si="3"/>
        <v>62</v>
      </c>
      <c r="B64">
        <f t="shared" si="2"/>
        <v>0.033841801736427944</v>
      </c>
      <c r="E64" s="27">
        <f>IF(E63&lt;=trials,E63+1,trials)</f>
        <v>21</v>
      </c>
      <c r="F64" s="25">
        <f>F63</f>
        <v>1.962149711534673E-18</v>
      </c>
    </row>
    <row r="65" spans="1:6" ht="12.75">
      <c r="A65">
        <f t="shared" si="3"/>
        <v>63</v>
      </c>
      <c r="B65">
        <f t="shared" si="2"/>
        <v>0.020949686789217298</v>
      </c>
      <c r="E65" s="27">
        <f>E64</f>
        <v>21</v>
      </c>
      <c r="F65" s="25">
        <v>0</v>
      </c>
    </row>
    <row r="66" spans="1:6" ht="12.75">
      <c r="A66">
        <f t="shared" si="3"/>
        <v>64</v>
      </c>
      <c r="B66">
        <f t="shared" si="2"/>
        <v>0.01178419881893473</v>
      </c>
      <c r="E66" s="27">
        <f>E65</f>
        <v>21</v>
      </c>
      <c r="F66" s="25">
        <f>B23</f>
        <v>1.5416890590629572E-17</v>
      </c>
    </row>
    <row r="67" spans="1:6" ht="12.75">
      <c r="A67">
        <f t="shared" si="3"/>
        <v>65</v>
      </c>
      <c r="B67">
        <f aca="true" t="shared" si="4" ref="B67:B98">B66*p/q*(trials-A66)/(A67)</f>
        <v>0.00598274709268994</v>
      </c>
      <c r="E67" s="27">
        <f>IF(E66&lt;=trials,E66+1,trials)</f>
        <v>22</v>
      </c>
      <c r="F67" s="25">
        <f>F66</f>
        <v>1.5416890590629572E-17</v>
      </c>
    </row>
    <row r="68" spans="1:6" ht="12.75">
      <c r="A68">
        <f t="shared" si="3"/>
        <v>66</v>
      </c>
      <c r="B68">
        <f t="shared" si="4"/>
        <v>0.0027194304966772454</v>
      </c>
      <c r="E68" s="27">
        <f>E67</f>
        <v>22</v>
      </c>
      <c r="F68" s="25">
        <v>0</v>
      </c>
    </row>
    <row r="69" spans="1:6" ht="12.75">
      <c r="A69">
        <f aca="true" t="shared" si="5" ref="A69:A102">IF(A68&lt;trials,A68+1,trials)</f>
        <v>67</v>
      </c>
      <c r="B69">
        <f t="shared" si="4"/>
        <v>0.001095889901646054</v>
      </c>
      <c r="E69" s="27">
        <f>E68</f>
        <v>22</v>
      </c>
      <c r="F69" s="25">
        <f>B24</f>
        <v>1.1352437616736322E-16</v>
      </c>
    </row>
    <row r="70" spans="1:6" ht="12.75">
      <c r="A70">
        <f t="shared" si="5"/>
        <v>68</v>
      </c>
      <c r="B70">
        <f t="shared" si="4"/>
        <v>0.00038678467116919557</v>
      </c>
      <c r="E70" s="27">
        <f>IF(E69&lt;=trials,E69+1,trials)</f>
        <v>23</v>
      </c>
      <c r="F70" s="25">
        <f>F69</f>
        <v>1.1352437616736322E-16</v>
      </c>
    </row>
    <row r="71" spans="1:6" ht="12.75">
      <c r="A71">
        <f t="shared" si="5"/>
        <v>69</v>
      </c>
      <c r="B71">
        <f t="shared" si="4"/>
        <v>0.000117717073834103</v>
      </c>
      <c r="E71" s="27">
        <f>E70</f>
        <v>23</v>
      </c>
      <c r="F71" s="25">
        <v>0</v>
      </c>
    </row>
    <row r="72" spans="1:6" ht="12.75">
      <c r="A72">
        <f t="shared" si="5"/>
        <v>70</v>
      </c>
      <c r="B72">
        <f t="shared" si="4"/>
        <v>3.0270104700197917E-05</v>
      </c>
      <c r="E72" s="27">
        <f>E71</f>
        <v>23</v>
      </c>
      <c r="F72" s="25">
        <f>B25</f>
        <v>7.847989482874239E-16</v>
      </c>
    </row>
    <row r="73" spans="1:6" ht="12.75">
      <c r="A73">
        <f t="shared" si="5"/>
        <v>71</v>
      </c>
      <c r="B73">
        <f t="shared" si="4"/>
        <v>6.395092542295335E-06</v>
      </c>
      <c r="E73" s="27">
        <f>IF(E72&lt;=trials,E72+1,trials)</f>
        <v>24</v>
      </c>
      <c r="F73" s="25">
        <f>F72</f>
        <v>7.847989482874239E-16</v>
      </c>
    </row>
    <row r="74" spans="1:6" ht="12.75">
      <c r="A74">
        <f t="shared" si="5"/>
        <v>72</v>
      </c>
      <c r="B74">
        <f t="shared" si="4"/>
        <v>1.0658487570492225E-06</v>
      </c>
      <c r="E74" s="27">
        <f>E73</f>
        <v>24</v>
      </c>
      <c r="F74" s="25">
        <v>0</v>
      </c>
    </row>
    <row r="75" spans="1:6" ht="12.75">
      <c r="A75">
        <f t="shared" si="5"/>
        <v>73</v>
      </c>
      <c r="B75">
        <f t="shared" si="4"/>
        <v>1.3140601114305483E-07</v>
      </c>
      <c r="E75" s="27">
        <f>E74</f>
        <v>24</v>
      </c>
      <c r="F75" s="25">
        <f>B26</f>
        <v>5.101193163868256E-15</v>
      </c>
    </row>
    <row r="76" spans="1:6" ht="12.75">
      <c r="A76">
        <f t="shared" si="5"/>
        <v>74</v>
      </c>
      <c r="B76">
        <f t="shared" si="4"/>
        <v>1.0654541444031472E-08</v>
      </c>
      <c r="E76" s="27">
        <f>IF(E75&lt;=trials,E75+1,trials)</f>
        <v>25</v>
      </c>
      <c r="F76" s="25">
        <f>F75</f>
        <v>5.101193163868256E-15</v>
      </c>
    </row>
    <row r="77" spans="1:6" ht="12.75">
      <c r="A77">
        <f t="shared" si="5"/>
        <v>75</v>
      </c>
      <c r="B77">
        <f t="shared" si="4"/>
        <v>4.2618165776125886E-10</v>
      </c>
      <c r="E77" s="27">
        <f>E76</f>
        <v>25</v>
      </c>
      <c r="F77" s="25">
        <v>0</v>
      </c>
    </row>
    <row r="78" spans="1:6" ht="12.75">
      <c r="A78">
        <f t="shared" si="5"/>
        <v>75</v>
      </c>
      <c r="B78">
        <f t="shared" si="4"/>
        <v>0</v>
      </c>
      <c r="E78" s="27">
        <f>E77</f>
        <v>25</v>
      </c>
      <c r="F78" s="25">
        <f>B27</f>
        <v>3.1219302162873724E-14</v>
      </c>
    </row>
    <row r="79" spans="1:6" ht="12.75">
      <c r="A79">
        <f t="shared" si="5"/>
        <v>75</v>
      </c>
      <c r="B79">
        <f t="shared" si="4"/>
        <v>0</v>
      </c>
      <c r="E79" s="27">
        <f>IF(E78&lt;=trials,E78+1,trials)</f>
        <v>26</v>
      </c>
      <c r="F79" s="25">
        <f>F78</f>
        <v>3.1219302162873724E-14</v>
      </c>
    </row>
    <row r="80" spans="1:6" ht="12.75">
      <c r="A80">
        <f t="shared" si="5"/>
        <v>75</v>
      </c>
      <c r="B80">
        <f t="shared" si="4"/>
        <v>0</v>
      </c>
      <c r="E80" s="27">
        <f>E79</f>
        <v>26</v>
      </c>
      <c r="F80" s="25">
        <v>0</v>
      </c>
    </row>
    <row r="81" spans="1:6" ht="12.75">
      <c r="A81">
        <f t="shared" si="5"/>
        <v>75</v>
      </c>
      <c r="B81">
        <f t="shared" si="4"/>
        <v>0</v>
      </c>
      <c r="E81" s="27">
        <f>E80</f>
        <v>26</v>
      </c>
      <c r="F81" s="25">
        <f>B28</f>
        <v>1.801113586319638E-13</v>
      </c>
    </row>
    <row r="82" spans="1:6" ht="12.75">
      <c r="A82">
        <f t="shared" si="5"/>
        <v>75</v>
      </c>
      <c r="B82">
        <f t="shared" si="4"/>
        <v>0</v>
      </c>
      <c r="E82" s="27">
        <f>IF(E81&lt;=trials,E81+1,trials)</f>
        <v>27</v>
      </c>
      <c r="F82" s="25">
        <f>F81</f>
        <v>1.801113586319638E-13</v>
      </c>
    </row>
    <row r="83" spans="1:6" ht="12.75">
      <c r="A83">
        <f t="shared" si="5"/>
        <v>75</v>
      </c>
      <c r="B83">
        <f t="shared" si="4"/>
        <v>0</v>
      </c>
      <c r="E83" s="27">
        <f>E82</f>
        <v>27</v>
      </c>
      <c r="F83" s="25">
        <v>0</v>
      </c>
    </row>
    <row r="84" spans="1:6" ht="12.75">
      <c r="A84">
        <f t="shared" si="5"/>
        <v>75</v>
      </c>
      <c r="B84">
        <f t="shared" si="4"/>
        <v>0</v>
      </c>
      <c r="E84" s="27">
        <f>E83</f>
        <v>27</v>
      </c>
      <c r="F84" s="25">
        <f>B29</f>
        <v>9.806062858851361E-13</v>
      </c>
    </row>
    <row r="85" spans="1:6" ht="12.75">
      <c r="A85">
        <f t="shared" si="5"/>
        <v>75</v>
      </c>
      <c r="B85">
        <f t="shared" si="4"/>
        <v>0</v>
      </c>
      <c r="E85" s="27">
        <f>IF(E84&lt;=trials,E84+1,trials)</f>
        <v>28</v>
      </c>
      <c r="F85" s="25">
        <f>F84</f>
        <v>9.806062858851361E-13</v>
      </c>
    </row>
    <row r="86" spans="1:6" ht="12.75">
      <c r="A86">
        <f t="shared" si="5"/>
        <v>75</v>
      </c>
      <c r="B86">
        <f t="shared" si="4"/>
        <v>0</v>
      </c>
      <c r="E86" s="27">
        <f>E85</f>
        <v>28</v>
      </c>
      <c r="F86" s="25">
        <v>0</v>
      </c>
    </row>
    <row r="87" spans="1:6" ht="12.75">
      <c r="A87">
        <f t="shared" si="5"/>
        <v>75</v>
      </c>
      <c r="B87">
        <f t="shared" si="4"/>
        <v>0</v>
      </c>
      <c r="E87" s="27">
        <f>E86</f>
        <v>28</v>
      </c>
      <c r="F87" s="25">
        <f>B30</f>
        <v>5.043118041694987E-12</v>
      </c>
    </row>
    <row r="88" spans="1:6" ht="12.75">
      <c r="A88">
        <f t="shared" si="5"/>
        <v>75</v>
      </c>
      <c r="B88">
        <f t="shared" si="4"/>
        <v>0</v>
      </c>
      <c r="E88" s="27">
        <f>IF(E87&lt;=trials,E87+1,trials)</f>
        <v>29</v>
      </c>
      <c r="F88" s="25">
        <f>F87</f>
        <v>5.043118041694987E-12</v>
      </c>
    </row>
    <row r="89" spans="1:6" ht="12.75">
      <c r="A89">
        <f t="shared" si="5"/>
        <v>75</v>
      </c>
      <c r="B89">
        <f t="shared" si="4"/>
        <v>0</v>
      </c>
      <c r="E89" s="27">
        <f>E88</f>
        <v>29</v>
      </c>
      <c r="F89" s="25">
        <v>0</v>
      </c>
    </row>
    <row r="90" spans="1:6" ht="12.75">
      <c r="A90">
        <f t="shared" si="5"/>
        <v>75</v>
      </c>
      <c r="B90">
        <f t="shared" si="4"/>
        <v>0</v>
      </c>
      <c r="E90" s="27">
        <f>E89</f>
        <v>29</v>
      </c>
      <c r="F90" s="25">
        <f>B31</f>
        <v>2.451998771996528E-11</v>
      </c>
    </row>
    <row r="91" spans="1:6" ht="12.75">
      <c r="A91">
        <f t="shared" si="5"/>
        <v>75</v>
      </c>
      <c r="B91">
        <f t="shared" si="4"/>
        <v>0</v>
      </c>
      <c r="E91" s="27">
        <f>IF(E90&lt;=trials,E90+1,trials)</f>
        <v>30</v>
      </c>
      <c r="F91" s="25">
        <f>F90</f>
        <v>2.451998771996528E-11</v>
      </c>
    </row>
    <row r="92" spans="1:6" ht="12.75">
      <c r="A92">
        <f t="shared" si="5"/>
        <v>75</v>
      </c>
      <c r="B92">
        <f t="shared" si="4"/>
        <v>0</v>
      </c>
      <c r="E92" s="27">
        <f>E91</f>
        <v>30</v>
      </c>
      <c r="F92" s="25">
        <v>0</v>
      </c>
    </row>
    <row r="93" spans="1:6" ht="12.75">
      <c r="A93">
        <f t="shared" si="5"/>
        <v>75</v>
      </c>
      <c r="B93">
        <f t="shared" si="4"/>
        <v>0</v>
      </c>
      <c r="E93" s="27">
        <f>E92</f>
        <v>30</v>
      </c>
      <c r="F93" s="25">
        <f>B32</f>
        <v>1.1279194351184028E-10</v>
      </c>
    </row>
    <row r="94" spans="1:6" ht="12.75">
      <c r="A94">
        <f t="shared" si="5"/>
        <v>75</v>
      </c>
      <c r="B94">
        <f t="shared" si="4"/>
        <v>0</v>
      </c>
      <c r="E94" s="27">
        <f>IF(E93&lt;=trials,E93+1,trials)</f>
        <v>31</v>
      </c>
      <c r="F94" s="25">
        <f>F93</f>
        <v>1.1279194351184028E-10</v>
      </c>
    </row>
    <row r="95" spans="1:6" ht="12.75">
      <c r="A95">
        <f t="shared" si="5"/>
        <v>75</v>
      </c>
      <c r="B95">
        <f t="shared" si="4"/>
        <v>0</v>
      </c>
      <c r="E95" s="27">
        <f>E94</f>
        <v>31</v>
      </c>
      <c r="F95" s="25">
        <v>0</v>
      </c>
    </row>
    <row r="96" spans="1:6" ht="12.75">
      <c r="A96">
        <f t="shared" si="5"/>
        <v>75</v>
      </c>
      <c r="B96">
        <f t="shared" si="4"/>
        <v>0</v>
      </c>
      <c r="E96" s="27">
        <f>E95</f>
        <v>31</v>
      </c>
      <c r="F96" s="25">
        <f>B33</f>
        <v>4.911907217451108E-10</v>
      </c>
    </row>
    <row r="97" spans="1:6" ht="12.75">
      <c r="A97">
        <f t="shared" si="5"/>
        <v>75</v>
      </c>
      <c r="B97">
        <f t="shared" si="4"/>
        <v>0</v>
      </c>
      <c r="E97" s="27">
        <f>IF(E96&lt;=trials,E96+1,trials)</f>
        <v>32</v>
      </c>
      <c r="F97" s="25">
        <f>F96</f>
        <v>4.911907217451108E-10</v>
      </c>
    </row>
    <row r="98" spans="1:6" ht="12.75">
      <c r="A98">
        <f t="shared" si="5"/>
        <v>75</v>
      </c>
      <c r="B98">
        <f t="shared" si="4"/>
        <v>0</v>
      </c>
      <c r="E98" s="27">
        <f>E97</f>
        <v>32</v>
      </c>
      <c r="F98" s="25">
        <v>0</v>
      </c>
    </row>
    <row r="99" spans="1:6" ht="12.75">
      <c r="A99">
        <f t="shared" si="5"/>
        <v>75</v>
      </c>
      <c r="B99">
        <f>B98*p/q*(trials-A98)/(A99)</f>
        <v>0</v>
      </c>
      <c r="E99" s="27">
        <f>E98</f>
        <v>32</v>
      </c>
      <c r="F99" s="25">
        <f>B34</f>
        <v>2.026161727198582E-09</v>
      </c>
    </row>
    <row r="100" spans="1:6" ht="12.75">
      <c r="A100">
        <f t="shared" si="5"/>
        <v>75</v>
      </c>
      <c r="B100">
        <f>B99*p/q*(trials-A99)/(A100)</f>
        <v>0</v>
      </c>
      <c r="E100" s="27">
        <f>IF(E99&lt;=trials,E99+1,trials)</f>
        <v>33</v>
      </c>
      <c r="F100" s="25">
        <f>F99</f>
        <v>2.026161727198582E-09</v>
      </c>
    </row>
    <row r="101" spans="1:6" ht="12.75">
      <c r="A101">
        <f t="shared" si="5"/>
        <v>75</v>
      </c>
      <c r="B101">
        <f>B100*p/q*(trials-A100)/(A101)</f>
        <v>0</v>
      </c>
      <c r="E101" s="27">
        <f>E100</f>
        <v>33</v>
      </c>
      <c r="F101" s="25">
        <v>0</v>
      </c>
    </row>
    <row r="102" spans="1:6" ht="12.75">
      <c r="A102">
        <f t="shared" si="5"/>
        <v>75</v>
      </c>
      <c r="B102">
        <f>B101*p/q*(trials-A101)/(A102)</f>
        <v>0</v>
      </c>
      <c r="E102" s="27">
        <f>E101</f>
        <v>33</v>
      </c>
      <c r="F102" s="25">
        <f>B35</f>
        <v>7.920450388139913E-09</v>
      </c>
    </row>
    <row r="103" spans="5:6" ht="12.75">
      <c r="E103" s="27">
        <f>IF(E102&lt;=trials,E102+1,trials)</f>
        <v>34</v>
      </c>
      <c r="F103" s="25">
        <f>F102</f>
        <v>7.920450388139913E-09</v>
      </c>
    </row>
    <row r="104" spans="5:6" ht="12.75">
      <c r="E104" s="27">
        <f>E103</f>
        <v>34</v>
      </c>
      <c r="F104" s="25">
        <v>0</v>
      </c>
    </row>
    <row r="105" spans="5:6" ht="12.75">
      <c r="E105" s="27">
        <f>E104</f>
        <v>34</v>
      </c>
      <c r="F105" s="25">
        <f>B36</f>
        <v>2.935225732075379E-08</v>
      </c>
    </row>
    <row r="106" spans="5:6" ht="12.75">
      <c r="E106" s="27">
        <f>IF(E105&lt;=trials,E105+1,trials)</f>
        <v>35</v>
      </c>
      <c r="F106" s="25">
        <f>F105</f>
        <v>2.935225732075379E-08</v>
      </c>
    </row>
    <row r="107" spans="5:6" ht="12.75">
      <c r="E107" s="27">
        <f>E106</f>
        <v>35</v>
      </c>
      <c r="F107" s="25">
        <v>0</v>
      </c>
    </row>
    <row r="108" spans="5:6" ht="12.75">
      <c r="E108" s="27">
        <f>E107</f>
        <v>35</v>
      </c>
      <c r="F108" s="25">
        <f>B37</f>
        <v>1.0315221858436332E-07</v>
      </c>
    </row>
    <row r="109" spans="5:6" ht="12.75">
      <c r="E109" s="27">
        <f>IF(E108&lt;=trials,E108+1,trials)</f>
        <v>36</v>
      </c>
      <c r="F109" s="25">
        <f>F108</f>
        <v>1.0315221858436332E-07</v>
      </c>
    </row>
    <row r="110" spans="5:6" ht="12.75">
      <c r="E110" s="27">
        <f>E109</f>
        <v>36</v>
      </c>
      <c r="F110" s="25">
        <v>0</v>
      </c>
    </row>
    <row r="111" spans="5:6" ht="12.75">
      <c r="E111" s="27">
        <f>E110</f>
        <v>36</v>
      </c>
      <c r="F111" s="25">
        <f>B38</f>
        <v>3.438407286145444E-07</v>
      </c>
    </row>
    <row r="112" spans="5:6" ht="12.75">
      <c r="E112" s="27">
        <f>IF(E111&lt;=trials,E111+1,trials)</f>
        <v>37</v>
      </c>
      <c r="F112" s="25">
        <f>F111</f>
        <v>3.438407286145444E-07</v>
      </c>
    </row>
    <row r="113" spans="5:6" ht="12.75">
      <c r="E113" s="27">
        <f>E112</f>
        <v>37</v>
      </c>
      <c r="F113" s="25">
        <v>0</v>
      </c>
    </row>
    <row r="114" spans="5:6" ht="12.75">
      <c r="E114" s="27">
        <f>E113</f>
        <v>37</v>
      </c>
      <c r="F114" s="25">
        <f>B39</f>
        <v>1.087280141835181E-06</v>
      </c>
    </row>
    <row r="115" spans="5:6" ht="12.75">
      <c r="E115" s="27">
        <f>IF(E114&lt;=trials,E114+1,trials)</f>
        <v>38</v>
      </c>
      <c r="F115" s="25">
        <f>F114</f>
        <v>1.087280141835181E-06</v>
      </c>
    </row>
    <row r="116" spans="5:6" ht="12.75">
      <c r="E116" s="27">
        <f>E115</f>
        <v>38</v>
      </c>
      <c r="F116" s="25">
        <v>0</v>
      </c>
    </row>
    <row r="117" spans="5:6" ht="12.75">
      <c r="E117" s="27">
        <f>E116</f>
        <v>38</v>
      </c>
      <c r="F117" s="25">
        <f>B40</f>
        <v>3.261840425505544E-06</v>
      </c>
    </row>
    <row r="118" spans="5:6" ht="12.75">
      <c r="E118" s="27">
        <f>IF(E117&lt;=trials,E117+1,trials)</f>
        <v>39</v>
      </c>
      <c r="F118" s="25">
        <f>F117</f>
        <v>3.261840425505544E-06</v>
      </c>
    </row>
    <row r="119" spans="5:6" ht="12.75">
      <c r="E119" s="27">
        <f>E118</f>
        <v>39</v>
      </c>
      <c r="F119" s="25">
        <v>0</v>
      </c>
    </row>
    <row r="120" spans="5:6" ht="12.75">
      <c r="E120" s="27">
        <f>E119</f>
        <v>39</v>
      </c>
      <c r="F120" s="25">
        <f>B41</f>
        <v>9.283699672592703E-06</v>
      </c>
    </row>
    <row r="121" spans="5:6" ht="12.75">
      <c r="E121" s="27">
        <f>IF(E120&lt;=trials,E120+1,trials)</f>
        <v>40</v>
      </c>
      <c r="F121" s="25">
        <f>F120</f>
        <v>9.283699672592703E-06</v>
      </c>
    </row>
    <row r="122" spans="5:6" ht="12.75">
      <c r="E122" s="27">
        <f>E121</f>
        <v>40</v>
      </c>
      <c r="F122" s="25">
        <v>0</v>
      </c>
    </row>
    <row r="123" spans="5:6" ht="12.75">
      <c r="E123" s="27">
        <f>E122</f>
        <v>40</v>
      </c>
      <c r="F123" s="25">
        <f>B42</f>
        <v>2.5065989116000298E-05</v>
      </c>
    </row>
    <row r="124" spans="5:6" ht="12.75">
      <c r="E124" s="27">
        <f>IF(E123&lt;=trials,E123+1,trials)</f>
        <v>41</v>
      </c>
      <c r="F124" s="25">
        <f>F123</f>
        <v>2.5065989116000298E-05</v>
      </c>
    </row>
    <row r="125" spans="5:6" ht="12.75">
      <c r="E125" s="27">
        <f>E124</f>
        <v>41</v>
      </c>
      <c r="F125" s="25">
        <v>0</v>
      </c>
    </row>
    <row r="126" spans="5:6" ht="12.75">
      <c r="E126" s="27">
        <f>E125</f>
        <v>41</v>
      </c>
      <c r="F126" s="25">
        <f>B43</f>
        <v>6.419338676048857E-05</v>
      </c>
    </row>
    <row r="127" spans="5:6" ht="12.75">
      <c r="E127" s="27">
        <f>IF(E126&lt;=trials,E126+1,trials)</f>
        <v>42</v>
      </c>
      <c r="F127" s="25">
        <f>F126</f>
        <v>6.419338676048857E-05</v>
      </c>
    </row>
    <row r="128" spans="5:6" ht="12.75">
      <c r="E128" s="27">
        <f>E127</f>
        <v>42</v>
      </c>
      <c r="F128" s="25">
        <v>0</v>
      </c>
    </row>
    <row r="129" spans="5:6" ht="12.75">
      <c r="E129" s="27">
        <f>E128</f>
        <v>42</v>
      </c>
      <c r="F129" s="25">
        <f>B44</f>
        <v>0.00015589822498975793</v>
      </c>
    </row>
    <row r="130" spans="5:6" ht="12.75">
      <c r="E130" s="27">
        <f>IF(E129&lt;=trials,E129+1,trials)</f>
        <v>43</v>
      </c>
      <c r="F130" s="25">
        <f>F129</f>
        <v>0.00015589822498975793</v>
      </c>
    </row>
    <row r="131" spans="5:6" ht="12.75">
      <c r="E131" s="27">
        <f>E130</f>
        <v>43</v>
      </c>
      <c r="F131" s="25">
        <v>0</v>
      </c>
    </row>
    <row r="132" spans="5:6" ht="12.75">
      <c r="E132" s="27">
        <f>E131</f>
        <v>43</v>
      </c>
      <c r="F132" s="25">
        <f>B45</f>
        <v>0.00035892847148804734</v>
      </c>
    </row>
    <row r="133" spans="5:6" ht="12.75">
      <c r="E133" s="27">
        <f>IF(E132&lt;=trials,E132+1,trials)</f>
        <v>44</v>
      </c>
      <c r="F133" s="25">
        <f>F132</f>
        <v>0.00035892847148804734</v>
      </c>
    </row>
    <row r="134" spans="5:6" ht="12.75">
      <c r="E134" s="27">
        <f>E133</f>
        <v>44</v>
      </c>
      <c r="F134" s="25">
        <v>0</v>
      </c>
    </row>
    <row r="135" spans="5:6" ht="12.75">
      <c r="E135" s="27">
        <f>E134</f>
        <v>44</v>
      </c>
      <c r="F135" s="25">
        <f>B46</f>
        <v>0.0007831166650648306</v>
      </c>
    </row>
    <row r="136" spans="5:6" ht="12.75">
      <c r="E136" s="27">
        <f>IF(E135&lt;=trials,E135+1,trials)</f>
        <v>45</v>
      </c>
      <c r="F136" s="25">
        <f>F135</f>
        <v>0.0007831166650648306</v>
      </c>
    </row>
    <row r="137" spans="5:6" ht="12.75">
      <c r="E137" s="27">
        <f>E136</f>
        <v>45</v>
      </c>
      <c r="F137" s="25">
        <v>0</v>
      </c>
    </row>
    <row r="138" spans="5:6" ht="12.75">
      <c r="E138" s="27">
        <f>E137</f>
        <v>45</v>
      </c>
      <c r="F138" s="25">
        <f>B47</f>
        <v>0.0016184411078006497</v>
      </c>
    </row>
    <row r="139" spans="5:6" ht="12.75">
      <c r="E139" s="27">
        <f>IF(E138&lt;=trials,E138+1,trials)</f>
        <v>46</v>
      </c>
      <c r="F139" s="25">
        <f>F138</f>
        <v>0.0016184411078006497</v>
      </c>
    </row>
    <row r="140" spans="5:6" ht="12.75">
      <c r="E140" s="27">
        <f>E139</f>
        <v>46</v>
      </c>
      <c r="F140" s="25">
        <v>0</v>
      </c>
    </row>
    <row r="141" spans="5:6" ht="12.75">
      <c r="E141" s="27">
        <f>E140</f>
        <v>46</v>
      </c>
      <c r="F141" s="25">
        <f>B48</f>
        <v>0.0031665152109143146</v>
      </c>
    </row>
    <row r="142" spans="5:6" ht="12.75">
      <c r="E142" s="27">
        <f>IF(E141&lt;=trials,E141+1,trials)</f>
        <v>47</v>
      </c>
      <c r="F142" s="25">
        <f>F141</f>
        <v>0.0031665152109143146</v>
      </c>
    </row>
    <row r="143" spans="5:6" ht="12.75">
      <c r="E143" s="27">
        <f>E142</f>
        <v>47</v>
      </c>
      <c r="F143" s="25">
        <v>0</v>
      </c>
    </row>
    <row r="144" spans="5:6" ht="12.75">
      <c r="E144" s="27">
        <f>E143</f>
        <v>47</v>
      </c>
      <c r="F144" s="25">
        <f>B49</f>
        <v>0.005861421773394581</v>
      </c>
    </row>
    <row r="145" spans="5:6" ht="12.75">
      <c r="E145" s="27">
        <f>IF(E144&lt;=trials,E144+1,trials)</f>
        <v>48</v>
      </c>
      <c r="F145" s="25">
        <f>F144</f>
        <v>0.005861421773394581</v>
      </c>
    </row>
    <row r="146" spans="5:6" ht="12.75">
      <c r="E146" s="27">
        <f>E145</f>
        <v>48</v>
      </c>
      <c r="F146" s="25">
        <v>0</v>
      </c>
    </row>
    <row r="147" spans="5:6" ht="12.75">
      <c r="E147" s="27">
        <f>E146</f>
        <v>48</v>
      </c>
      <c r="F147" s="25">
        <f>B50</f>
        <v>0.010257488103440517</v>
      </c>
    </row>
    <row r="148" spans="5:6" ht="12.75">
      <c r="E148" s="27">
        <f>IF(E147&lt;=trials,E147+1,trials)</f>
        <v>49</v>
      </c>
      <c r="F148" s="25">
        <f>F147</f>
        <v>0.010257488103440517</v>
      </c>
    </row>
    <row r="149" spans="5:6" ht="12.75">
      <c r="E149" s="27">
        <f>E148</f>
        <v>49</v>
      </c>
      <c r="F149" s="25">
        <v>0</v>
      </c>
    </row>
    <row r="150" spans="5:6" ht="12.75">
      <c r="E150" s="27">
        <f>E149</f>
        <v>49</v>
      </c>
      <c r="F150" s="25">
        <f>B51</f>
        <v>0.016956255844462895</v>
      </c>
    </row>
    <row r="151" spans="5:6" ht="12.75">
      <c r="E151" s="27">
        <f>IF(E150&lt;=trials,E150+1,trials)</f>
        <v>50</v>
      </c>
      <c r="F151" s="25">
        <f>F150</f>
        <v>0.016956255844462895</v>
      </c>
    </row>
    <row r="152" spans="5:6" ht="12.75">
      <c r="E152" s="27">
        <f>E151</f>
        <v>50</v>
      </c>
      <c r="F152" s="25">
        <v>0</v>
      </c>
    </row>
    <row r="153" spans="5:6" ht="12.75">
      <c r="E153" s="27">
        <f>E152</f>
        <v>50</v>
      </c>
      <c r="F153" s="25">
        <f>B52</f>
        <v>0.02645175911736212</v>
      </c>
    </row>
    <row r="154" spans="5:6" ht="12.75">
      <c r="E154" s="27">
        <f>IF(E153&lt;=trials,E153+1,trials)</f>
        <v>51</v>
      </c>
      <c r="F154" s="25">
        <f>F153</f>
        <v>0.02645175911736212</v>
      </c>
    </row>
    <row r="155" spans="5:6" ht="12.75">
      <c r="E155" s="27">
        <f>E154</f>
        <v>51</v>
      </c>
      <c r="F155" s="25">
        <v>0</v>
      </c>
    </row>
    <row r="156" spans="5:6" ht="12.75">
      <c r="E156" s="27">
        <f>E155</f>
        <v>51</v>
      </c>
      <c r="F156" s="25">
        <f>B53</f>
        <v>0.03889964576082665</v>
      </c>
    </row>
    <row r="157" spans="5:6" ht="12.75">
      <c r="E157" s="27">
        <f>IF(E156&lt;=trials,E156+1,trials)</f>
        <v>52</v>
      </c>
      <c r="F157" s="25">
        <f>F156</f>
        <v>0.03889964576082665</v>
      </c>
    </row>
    <row r="158" spans="5:6" ht="12.75">
      <c r="E158" s="27">
        <f>E157</f>
        <v>52</v>
      </c>
      <c r="F158" s="25">
        <v>0</v>
      </c>
    </row>
    <row r="159" spans="5:6" ht="12.75">
      <c r="E159" s="27">
        <f>E158</f>
        <v>52</v>
      </c>
      <c r="F159" s="25">
        <f>B54</f>
        <v>0.05386104797652921</v>
      </c>
    </row>
    <row r="160" spans="5:6" ht="12.75">
      <c r="E160" s="27">
        <f>IF(E159&lt;=trials,E159+1,trials)</f>
        <v>53</v>
      </c>
      <c r="F160" s="25">
        <f>F159</f>
        <v>0.05386104797652921</v>
      </c>
    </row>
    <row r="161" spans="5:6" ht="12.75">
      <c r="E161" s="27">
        <f>E160</f>
        <v>53</v>
      </c>
      <c r="F161" s="25">
        <v>0</v>
      </c>
    </row>
    <row r="162" spans="5:6" ht="12.75">
      <c r="E162" s="27">
        <f>E161</f>
        <v>53</v>
      </c>
      <c r="F162" s="25">
        <f>B55</f>
        <v>0.07012098698831161</v>
      </c>
    </row>
    <row r="163" spans="5:6" ht="12.75">
      <c r="E163" s="27">
        <f>IF(E162&lt;=trials,E162+1,trials)</f>
        <v>54</v>
      </c>
      <c r="F163" s="25">
        <f>F162</f>
        <v>0.07012098698831161</v>
      </c>
    </row>
    <row r="164" spans="5:6" ht="12.75">
      <c r="E164" s="27">
        <f>E163</f>
        <v>54</v>
      </c>
      <c r="F164" s="25">
        <v>0</v>
      </c>
    </row>
    <row r="165" spans="5:6" ht="12.75">
      <c r="E165" s="27">
        <f>E164</f>
        <v>54</v>
      </c>
      <c r="F165" s="25">
        <f>B56</f>
        <v>0.08570342854126975</v>
      </c>
    </row>
    <row r="166" spans="5:6" ht="12.75">
      <c r="E166" s="27">
        <f>IF(E165&lt;=trials,E165+1,trials)</f>
        <v>55</v>
      </c>
      <c r="F166" s="25">
        <f>F165</f>
        <v>0.08570342854126975</v>
      </c>
    </row>
    <row r="167" spans="5:6" ht="12.75">
      <c r="E167" s="27">
        <f>E166</f>
        <v>55</v>
      </c>
      <c r="F167" s="25">
        <v>0</v>
      </c>
    </row>
    <row r="168" spans="5:6" ht="12.75">
      <c r="E168" s="27">
        <f>E167</f>
        <v>55</v>
      </c>
      <c r="F168" s="25">
        <f>B57</f>
        <v>0.09816938178363624</v>
      </c>
    </row>
    <row r="169" spans="5:6" ht="12.75">
      <c r="E169" s="27">
        <f>IF(E168&lt;=trials,E168+1,trials)</f>
        <v>56</v>
      </c>
      <c r="F169" s="25">
        <f>F168</f>
        <v>0.09816938178363624</v>
      </c>
    </row>
    <row r="170" spans="5:6" ht="12.75">
      <c r="E170" s="27">
        <f>E169</f>
        <v>56</v>
      </c>
      <c r="F170" s="25">
        <v>0</v>
      </c>
    </row>
    <row r="171" spans="5:6" ht="12.75">
      <c r="E171" s="27">
        <f>E170</f>
        <v>56</v>
      </c>
      <c r="F171" s="25">
        <f>B58</f>
        <v>0.10518148048246741</v>
      </c>
    </row>
    <row r="172" spans="5:6" ht="12.75">
      <c r="E172" s="27">
        <f>IF(E171&lt;=trials,E171+1,trials)</f>
        <v>57</v>
      </c>
      <c r="F172" s="25">
        <f>F171</f>
        <v>0.10518148048246741</v>
      </c>
    </row>
    <row r="173" spans="5:6" ht="12.75">
      <c r="E173" s="27">
        <f>E172</f>
        <v>57</v>
      </c>
      <c r="F173" s="25">
        <v>0</v>
      </c>
    </row>
    <row r="174" spans="5:6" ht="12.75">
      <c r="E174" s="27">
        <f>E173</f>
        <v>57</v>
      </c>
      <c r="F174" s="25">
        <f>B59</f>
        <v>0.10518148048246741</v>
      </c>
    </row>
    <row r="175" spans="5:6" ht="12.75">
      <c r="E175" s="27">
        <f>IF(E174&lt;=trials,E174+1,trials)</f>
        <v>58</v>
      </c>
      <c r="F175" s="25">
        <f>F174</f>
        <v>0.10518148048246741</v>
      </c>
    </row>
    <row r="176" spans="5:6" ht="12.75">
      <c r="E176" s="27">
        <f>E175</f>
        <v>58</v>
      </c>
      <c r="F176" s="25">
        <v>0</v>
      </c>
    </row>
    <row r="177" spans="5:6" ht="12.75">
      <c r="E177" s="27">
        <f>E176</f>
        <v>58</v>
      </c>
      <c r="F177" s="25">
        <f>B60</f>
        <v>0.09792758527678</v>
      </c>
    </row>
    <row r="178" spans="5:6" ht="12.75">
      <c r="E178" s="27">
        <f>IF(E177&lt;=trials,E177+1,trials)</f>
        <v>59</v>
      </c>
      <c r="F178" s="25">
        <f>F177</f>
        <v>0.09792758527678</v>
      </c>
    </row>
    <row r="179" spans="5:6" ht="12.75">
      <c r="E179" s="27">
        <f>E178</f>
        <v>59</v>
      </c>
      <c r="F179" s="25">
        <v>0</v>
      </c>
    </row>
    <row r="180" spans="5:6" ht="12.75">
      <c r="E180" s="27">
        <f>E179</f>
        <v>59</v>
      </c>
      <c r="F180" s="25">
        <f>B61</f>
        <v>0.08464926862908101</v>
      </c>
    </row>
    <row r="181" spans="5:6" ht="12.75">
      <c r="E181" s="27">
        <f>IF(E180&lt;=trials,E180+1,trials)</f>
        <v>60</v>
      </c>
      <c r="F181" s="25">
        <f>F180</f>
        <v>0.08464926862908101</v>
      </c>
    </row>
    <row r="182" spans="5:6" ht="12.75">
      <c r="E182" s="27">
        <f>E181</f>
        <v>60</v>
      </c>
      <c r="F182" s="25">
        <v>0</v>
      </c>
    </row>
    <row r="183" spans="5:6" ht="12.75">
      <c r="E183" s="27">
        <f>E182</f>
        <v>60</v>
      </c>
      <c r="F183" s="25">
        <f>B62</f>
        <v>0.0677194149032648</v>
      </c>
    </row>
    <row r="184" spans="5:6" ht="12.75">
      <c r="E184" s="27">
        <f>IF(E183&lt;=trials,E183+1,trials)</f>
        <v>61</v>
      </c>
      <c r="F184" s="25">
        <f>F183</f>
        <v>0.0677194149032648</v>
      </c>
    </row>
    <row r="185" spans="5:6" ht="12.75">
      <c r="E185" s="27">
        <f>E184</f>
        <v>61</v>
      </c>
      <c r="F185" s="25">
        <v>0</v>
      </c>
    </row>
    <row r="186" spans="5:6" ht="12.75">
      <c r="E186" s="27">
        <f>E185</f>
        <v>61</v>
      </c>
      <c r="F186" s="25">
        <f>B63</f>
        <v>0.04995694542044125</v>
      </c>
    </row>
    <row r="187" spans="5:6" ht="12.75">
      <c r="E187" s="27">
        <f>IF(E186&lt;=trials,E186+1,trials)</f>
        <v>62</v>
      </c>
      <c r="F187" s="25">
        <f>F186</f>
        <v>0.04995694542044125</v>
      </c>
    </row>
    <row r="188" spans="5:6" ht="12.75">
      <c r="E188" s="27">
        <f>E187</f>
        <v>62</v>
      </c>
      <c r="F188" s="25">
        <v>0</v>
      </c>
    </row>
    <row r="189" spans="5:6" ht="12.75">
      <c r="E189" s="27">
        <f>E188</f>
        <v>62</v>
      </c>
      <c r="F189" s="25">
        <f>B64</f>
        <v>0.033841801736427944</v>
      </c>
    </row>
    <row r="190" spans="5:6" ht="12.75">
      <c r="E190" s="27">
        <f>IF(E189&lt;=trials,E189+1,trials)</f>
        <v>63</v>
      </c>
      <c r="F190" s="25">
        <f>F189</f>
        <v>0.033841801736427944</v>
      </c>
    </row>
    <row r="191" spans="5:6" ht="12.75">
      <c r="E191" s="27">
        <f>E190</f>
        <v>63</v>
      </c>
      <c r="F191" s="25">
        <v>0</v>
      </c>
    </row>
    <row r="192" spans="5:6" ht="12.75">
      <c r="E192" s="27">
        <f>E191</f>
        <v>63</v>
      </c>
      <c r="F192" s="25">
        <f>B65</f>
        <v>0.020949686789217298</v>
      </c>
    </row>
    <row r="193" spans="5:6" ht="12.75">
      <c r="E193" s="27">
        <f>IF(E192&lt;=trials,E192+1,trials)</f>
        <v>64</v>
      </c>
      <c r="F193" s="25">
        <f>F192</f>
        <v>0.020949686789217298</v>
      </c>
    </row>
    <row r="194" spans="5:6" ht="12.75">
      <c r="E194" s="27">
        <f>E193</f>
        <v>64</v>
      </c>
      <c r="F194" s="25">
        <v>0</v>
      </c>
    </row>
    <row r="195" spans="5:6" ht="12.75">
      <c r="E195" s="27">
        <f>E194</f>
        <v>64</v>
      </c>
      <c r="F195" s="25">
        <f>B66</f>
        <v>0.01178419881893473</v>
      </c>
    </row>
    <row r="196" spans="5:6" ht="12.75">
      <c r="E196" s="27">
        <f>IF(E195&lt;=trials,E195+1,trials)</f>
        <v>65</v>
      </c>
      <c r="F196" s="25">
        <f>F195</f>
        <v>0.01178419881893473</v>
      </c>
    </row>
    <row r="197" spans="5:6" ht="12.75">
      <c r="E197" s="27">
        <f>E196</f>
        <v>65</v>
      </c>
      <c r="F197" s="25">
        <v>0</v>
      </c>
    </row>
    <row r="198" spans="5:6" ht="12.75">
      <c r="E198" s="27">
        <f>E197</f>
        <v>65</v>
      </c>
      <c r="F198" s="25">
        <f>B67</f>
        <v>0.00598274709268994</v>
      </c>
    </row>
    <row r="199" spans="5:6" ht="12.75">
      <c r="E199" s="27">
        <f>IF(E198&lt;=trials,E198+1,trials)</f>
        <v>66</v>
      </c>
      <c r="F199" s="25">
        <f>F198</f>
        <v>0.00598274709268994</v>
      </c>
    </row>
    <row r="200" spans="5:6" ht="12.75">
      <c r="E200" s="27">
        <f>E199</f>
        <v>66</v>
      </c>
      <c r="F200" s="25">
        <v>0</v>
      </c>
    </row>
    <row r="201" spans="5:6" ht="12.75">
      <c r="E201" s="27">
        <f>E200</f>
        <v>66</v>
      </c>
      <c r="F201" s="25">
        <f>B68</f>
        <v>0.0027194304966772454</v>
      </c>
    </row>
    <row r="202" spans="5:6" ht="12.75">
      <c r="E202" s="27">
        <f>IF(E201&lt;=trials,E201+1,trials)</f>
        <v>67</v>
      </c>
      <c r="F202" s="25">
        <f>F201</f>
        <v>0.0027194304966772454</v>
      </c>
    </row>
    <row r="203" spans="5:6" ht="12.75">
      <c r="E203" s="27">
        <f>E202</f>
        <v>67</v>
      </c>
      <c r="F203" s="25">
        <v>0</v>
      </c>
    </row>
    <row r="204" spans="5:6" ht="12.75">
      <c r="E204" s="27">
        <f>E203</f>
        <v>67</v>
      </c>
      <c r="F204" s="25">
        <f>B69</f>
        <v>0.001095889901646054</v>
      </c>
    </row>
    <row r="205" spans="5:6" ht="12.75">
      <c r="E205" s="27">
        <f>IF(E204&lt;=trials,E204+1,trials)</f>
        <v>68</v>
      </c>
      <c r="F205" s="25">
        <f>F204</f>
        <v>0.001095889901646054</v>
      </c>
    </row>
    <row r="206" spans="5:6" ht="12.75">
      <c r="E206" s="27">
        <f>E205</f>
        <v>68</v>
      </c>
      <c r="F206" s="25">
        <v>0</v>
      </c>
    </row>
    <row r="207" spans="5:6" ht="12.75">
      <c r="E207" s="27">
        <f>E206</f>
        <v>68</v>
      </c>
      <c r="F207" s="25">
        <f>B70</f>
        <v>0.00038678467116919557</v>
      </c>
    </row>
    <row r="208" spans="5:6" ht="12.75">
      <c r="E208" s="27">
        <f>IF(E207&lt;=trials,E207+1,trials)</f>
        <v>69</v>
      </c>
      <c r="F208" s="25">
        <f>F207</f>
        <v>0.00038678467116919557</v>
      </c>
    </row>
    <row r="209" spans="5:6" ht="12.75">
      <c r="E209" s="27">
        <f>E208</f>
        <v>69</v>
      </c>
      <c r="F209" s="25">
        <v>0</v>
      </c>
    </row>
    <row r="210" spans="5:6" ht="12.75">
      <c r="E210" s="27">
        <f>E209</f>
        <v>69</v>
      </c>
      <c r="F210" s="25">
        <f>B71</f>
        <v>0.000117717073834103</v>
      </c>
    </row>
    <row r="211" spans="5:6" ht="12.75">
      <c r="E211" s="27">
        <f>IF(E210&lt;=trials,E210+1,trials)</f>
        <v>70</v>
      </c>
      <c r="F211" s="25">
        <f>F210</f>
        <v>0.000117717073834103</v>
      </c>
    </row>
    <row r="212" spans="5:6" ht="12.75">
      <c r="E212" s="27">
        <f>E211</f>
        <v>70</v>
      </c>
      <c r="F212" s="25">
        <v>0</v>
      </c>
    </row>
    <row r="213" spans="5:6" ht="12.75">
      <c r="E213" s="27">
        <f>E212</f>
        <v>70</v>
      </c>
      <c r="F213" s="25">
        <f>B72</f>
        <v>3.0270104700197917E-05</v>
      </c>
    </row>
    <row r="214" spans="5:6" ht="12.75">
      <c r="E214" s="27">
        <f>IF(E213&lt;=trials,E213+1,trials)</f>
        <v>71</v>
      </c>
      <c r="F214" s="25">
        <f>F213</f>
        <v>3.0270104700197917E-05</v>
      </c>
    </row>
    <row r="215" spans="5:6" ht="12.75">
      <c r="E215" s="27">
        <f>E214</f>
        <v>71</v>
      </c>
      <c r="F215" s="25">
        <v>0</v>
      </c>
    </row>
    <row r="216" spans="5:6" ht="12.75">
      <c r="E216" s="27">
        <f>E215</f>
        <v>71</v>
      </c>
      <c r="F216" s="25">
        <f>B73</f>
        <v>6.395092542295335E-06</v>
      </c>
    </row>
    <row r="217" spans="5:6" ht="12.75">
      <c r="E217" s="27">
        <f>IF(E216&lt;=trials,E216+1,trials)</f>
        <v>72</v>
      </c>
      <c r="F217" s="25">
        <f>F216</f>
        <v>6.395092542295335E-06</v>
      </c>
    </row>
    <row r="218" spans="5:6" ht="12.75">
      <c r="E218" s="27">
        <f>E217</f>
        <v>72</v>
      </c>
      <c r="F218" s="25">
        <v>0</v>
      </c>
    </row>
    <row r="219" spans="5:6" ht="12.75">
      <c r="E219" s="27">
        <f>E218</f>
        <v>72</v>
      </c>
      <c r="F219" s="25">
        <f>B74</f>
        <v>1.0658487570492225E-06</v>
      </c>
    </row>
    <row r="220" spans="5:6" ht="12.75">
      <c r="E220" s="27">
        <f>IF(E219&lt;=trials,E219+1,trials)</f>
        <v>73</v>
      </c>
      <c r="F220" s="25">
        <f>F219</f>
        <v>1.0658487570492225E-06</v>
      </c>
    </row>
    <row r="221" spans="5:6" ht="12.75">
      <c r="E221" s="27">
        <f>E220</f>
        <v>73</v>
      </c>
      <c r="F221" s="25">
        <v>0</v>
      </c>
    </row>
    <row r="222" spans="5:6" ht="12.75">
      <c r="E222" s="27">
        <f>E221</f>
        <v>73</v>
      </c>
      <c r="F222" s="25">
        <f>B75</f>
        <v>1.3140601114305483E-07</v>
      </c>
    </row>
    <row r="223" spans="5:6" ht="12.75">
      <c r="E223" s="27">
        <f>IF(E222&lt;=trials,E222+1,trials)</f>
        <v>74</v>
      </c>
      <c r="F223" s="25">
        <f>F222</f>
        <v>1.3140601114305483E-07</v>
      </c>
    </row>
    <row r="224" spans="5:6" ht="12.75">
      <c r="E224" s="27">
        <f>E223</f>
        <v>74</v>
      </c>
      <c r="F224" s="25">
        <v>0</v>
      </c>
    </row>
    <row r="225" spans="5:6" ht="12.75">
      <c r="E225" s="27">
        <f>E224</f>
        <v>74</v>
      </c>
      <c r="F225" s="25">
        <f>B76</f>
        <v>1.0654541444031472E-08</v>
      </c>
    </row>
    <row r="226" spans="5:6" ht="12.75">
      <c r="E226" s="27">
        <f>IF(E225&lt;=trials,E225+1,trials)</f>
        <v>75</v>
      </c>
      <c r="F226" s="25">
        <f>F225</f>
        <v>1.0654541444031472E-08</v>
      </c>
    </row>
    <row r="227" spans="5:6" ht="12.75">
      <c r="E227" s="27">
        <f>E226</f>
        <v>75</v>
      </c>
      <c r="F227" s="25">
        <v>0</v>
      </c>
    </row>
    <row r="228" spans="5:6" ht="12.75">
      <c r="E228" s="27">
        <f>E227</f>
        <v>75</v>
      </c>
      <c r="F228" s="25">
        <f>B77</f>
        <v>4.2618165776125886E-10</v>
      </c>
    </row>
    <row r="229" spans="5:6" ht="12.75">
      <c r="E229" s="27">
        <f>IF(E228&lt;=trials,E228+1,trials)</f>
        <v>76</v>
      </c>
      <c r="F229" s="25">
        <f>F228</f>
        <v>4.2618165776125886E-10</v>
      </c>
    </row>
    <row r="230" spans="5:6" ht="12.75">
      <c r="E230" s="27">
        <f>E229</f>
        <v>76</v>
      </c>
      <c r="F230" s="25">
        <v>0</v>
      </c>
    </row>
    <row r="231" spans="5:6" ht="12.75">
      <c r="E231" s="27">
        <f>E230</f>
        <v>76</v>
      </c>
      <c r="F231" s="25">
        <f>B78</f>
        <v>0</v>
      </c>
    </row>
    <row r="232" spans="5:6" ht="12.75">
      <c r="E232" s="27">
        <f>IF(E231&lt;=trials,E231+1,trials)</f>
        <v>75</v>
      </c>
      <c r="F232" s="25">
        <f>F231</f>
        <v>0</v>
      </c>
    </row>
    <row r="233" spans="5:6" ht="12.75">
      <c r="E233" s="27">
        <f>E232</f>
        <v>75</v>
      </c>
      <c r="F233" s="25">
        <v>0</v>
      </c>
    </row>
    <row r="234" spans="5:6" ht="12.75">
      <c r="E234" s="27">
        <f>E233</f>
        <v>75</v>
      </c>
      <c r="F234" s="25">
        <f>B79</f>
        <v>0</v>
      </c>
    </row>
    <row r="235" spans="5:6" ht="12.75">
      <c r="E235" s="27">
        <f>IF(E234&lt;=trials,E234+1,trials)</f>
        <v>76</v>
      </c>
      <c r="F235" s="25">
        <f>F234</f>
        <v>0</v>
      </c>
    </row>
    <row r="236" spans="5:6" ht="12.75">
      <c r="E236" s="27">
        <f>E235</f>
        <v>76</v>
      </c>
      <c r="F236" s="25">
        <v>0</v>
      </c>
    </row>
    <row r="237" spans="5:6" ht="12.75">
      <c r="E237" s="27">
        <f>E236</f>
        <v>76</v>
      </c>
      <c r="F237" s="25">
        <f>B80</f>
        <v>0</v>
      </c>
    </row>
    <row r="238" spans="5:6" ht="12.75">
      <c r="E238" s="27">
        <f>IF(E237&lt;=trials,E237+1,trials)</f>
        <v>75</v>
      </c>
      <c r="F238" s="25">
        <f>F237</f>
        <v>0</v>
      </c>
    </row>
    <row r="239" spans="5:6" ht="12.75">
      <c r="E239" s="27">
        <f>E238</f>
        <v>75</v>
      </c>
      <c r="F239" s="25">
        <v>0</v>
      </c>
    </row>
    <row r="240" spans="5:6" ht="12.75">
      <c r="E240" s="27">
        <f>E239</f>
        <v>75</v>
      </c>
      <c r="F240" s="25">
        <f>B81</f>
        <v>0</v>
      </c>
    </row>
    <row r="241" spans="5:6" ht="12.75">
      <c r="E241" s="27">
        <f>IF(E240&lt;=trials,E240+1,trials)</f>
        <v>76</v>
      </c>
      <c r="F241" s="25">
        <f>F240</f>
        <v>0</v>
      </c>
    </row>
    <row r="242" spans="5:6" ht="12.75">
      <c r="E242" s="27">
        <f>E241</f>
        <v>76</v>
      </c>
      <c r="F242" s="25">
        <v>0</v>
      </c>
    </row>
    <row r="243" spans="5:6" ht="12.75">
      <c r="E243" s="27">
        <f>E242</f>
        <v>76</v>
      </c>
      <c r="F243" s="25">
        <f>B82</f>
        <v>0</v>
      </c>
    </row>
    <row r="244" spans="5:6" ht="12.75">
      <c r="E244" s="27">
        <f>IF(E243&lt;=trials,E243+1,trials)</f>
        <v>75</v>
      </c>
      <c r="F244" s="25">
        <f>F243</f>
        <v>0</v>
      </c>
    </row>
    <row r="245" spans="5:6" ht="12.75">
      <c r="E245" s="27">
        <f>E244</f>
        <v>75</v>
      </c>
      <c r="F245" s="25">
        <v>0</v>
      </c>
    </row>
    <row r="246" spans="5:6" ht="12.75">
      <c r="E246" s="27">
        <f>E245</f>
        <v>75</v>
      </c>
      <c r="F246" s="25">
        <f>B83</f>
        <v>0</v>
      </c>
    </row>
    <row r="247" spans="5:6" ht="12.75">
      <c r="E247" s="27">
        <f>IF(E246&lt;=trials,E246+1,trials)</f>
        <v>76</v>
      </c>
      <c r="F247" s="25">
        <f>F246</f>
        <v>0</v>
      </c>
    </row>
    <row r="248" spans="5:6" ht="12.75">
      <c r="E248" s="27">
        <f>E247</f>
        <v>76</v>
      </c>
      <c r="F248" s="25">
        <v>0</v>
      </c>
    </row>
    <row r="249" spans="5:6" ht="12.75">
      <c r="E249" s="27">
        <f>E248</f>
        <v>76</v>
      </c>
      <c r="F249" s="25">
        <f>B84</f>
        <v>0</v>
      </c>
    </row>
    <row r="250" spans="5:6" ht="12.75">
      <c r="E250" s="27">
        <f>IF(E249&lt;=trials,E249+1,trials)</f>
        <v>75</v>
      </c>
      <c r="F250" s="25">
        <f>F249</f>
        <v>0</v>
      </c>
    </row>
    <row r="251" spans="5:6" ht="12.75">
      <c r="E251" s="27">
        <f>E250</f>
        <v>75</v>
      </c>
      <c r="F251" s="25">
        <v>0</v>
      </c>
    </row>
    <row r="252" spans="5:6" ht="12.75">
      <c r="E252" s="27">
        <f>E251</f>
        <v>75</v>
      </c>
      <c r="F252" s="25">
        <f>B85</f>
        <v>0</v>
      </c>
    </row>
    <row r="253" spans="5:6" ht="12.75">
      <c r="E253" s="27">
        <f>IF(E252&lt;=trials,E252+1,trials)</f>
        <v>76</v>
      </c>
      <c r="F253" s="25">
        <f>F252</f>
        <v>0</v>
      </c>
    </row>
    <row r="254" spans="5:6" ht="12.75">
      <c r="E254" s="27">
        <f>E253</f>
        <v>76</v>
      </c>
      <c r="F254" s="25">
        <v>0</v>
      </c>
    </row>
    <row r="255" spans="5:6" ht="12.75">
      <c r="E255" s="27">
        <f>E254</f>
        <v>76</v>
      </c>
      <c r="F255" s="25">
        <f>B86</f>
        <v>0</v>
      </c>
    </row>
    <row r="256" spans="5:6" ht="12.75">
      <c r="E256" s="27">
        <f>IF(E255&lt;=trials,E255+1,trials)</f>
        <v>75</v>
      </c>
      <c r="F256" s="25">
        <f>F255</f>
        <v>0</v>
      </c>
    </row>
    <row r="257" spans="5:6" ht="12.75">
      <c r="E257" s="27">
        <f>E256</f>
        <v>75</v>
      </c>
      <c r="F257" s="25">
        <v>0</v>
      </c>
    </row>
    <row r="258" spans="5:6" ht="12.75">
      <c r="E258" s="27">
        <f>E257</f>
        <v>75</v>
      </c>
      <c r="F258" s="25">
        <f>B87</f>
        <v>0</v>
      </c>
    </row>
    <row r="259" spans="5:6" ht="12.75">
      <c r="E259" s="27">
        <f>IF(E258&lt;=trials,E258+1,trials)</f>
        <v>76</v>
      </c>
      <c r="F259" s="25">
        <f>F258</f>
        <v>0</v>
      </c>
    </row>
    <row r="260" spans="5:6" ht="12.75">
      <c r="E260" s="27">
        <f>E259</f>
        <v>76</v>
      </c>
      <c r="F260" s="25">
        <v>0</v>
      </c>
    </row>
    <row r="261" spans="5:6" ht="12.75">
      <c r="E261" s="27">
        <f>E260</f>
        <v>76</v>
      </c>
      <c r="F261" s="25">
        <f>B88</f>
        <v>0</v>
      </c>
    </row>
    <row r="262" spans="5:6" ht="12.75">
      <c r="E262" s="27">
        <f>IF(E261&lt;=trials,E261+1,trials)</f>
        <v>75</v>
      </c>
      <c r="F262" s="25">
        <f>F261</f>
        <v>0</v>
      </c>
    </row>
    <row r="263" spans="5:6" ht="12.75">
      <c r="E263" s="27">
        <f>E262</f>
        <v>75</v>
      </c>
      <c r="F263" s="25">
        <v>0</v>
      </c>
    </row>
    <row r="264" spans="5:6" ht="12.75">
      <c r="E264" s="27">
        <f>E263</f>
        <v>75</v>
      </c>
      <c r="F264" s="25">
        <f>B89</f>
        <v>0</v>
      </c>
    </row>
    <row r="265" spans="5:6" ht="12.75">
      <c r="E265" s="27">
        <f>IF(E264&lt;=trials,E264+1,trials)</f>
        <v>76</v>
      </c>
      <c r="F265" s="25">
        <f>F264</f>
        <v>0</v>
      </c>
    </row>
    <row r="266" spans="5:6" ht="12.75">
      <c r="E266" s="27">
        <f>E265</f>
        <v>76</v>
      </c>
      <c r="F266" s="25">
        <v>0</v>
      </c>
    </row>
    <row r="267" spans="5:6" ht="12.75">
      <c r="E267" s="27">
        <f>E266</f>
        <v>76</v>
      </c>
      <c r="F267" s="25">
        <f>B90</f>
        <v>0</v>
      </c>
    </row>
    <row r="268" spans="5:6" ht="12.75">
      <c r="E268" s="27">
        <f>IF(E267&lt;=trials,E267+1,trials)</f>
        <v>75</v>
      </c>
      <c r="F268" s="25">
        <f>F267</f>
        <v>0</v>
      </c>
    </row>
    <row r="269" spans="5:6" ht="12.75">
      <c r="E269" s="27">
        <f>E268</f>
        <v>75</v>
      </c>
      <c r="F269" s="25">
        <v>0</v>
      </c>
    </row>
    <row r="270" spans="5:6" ht="12.75">
      <c r="E270" s="27">
        <f>E269</f>
        <v>75</v>
      </c>
      <c r="F270" s="25">
        <f>B91</f>
        <v>0</v>
      </c>
    </row>
    <row r="271" spans="5:6" ht="12.75">
      <c r="E271" s="27">
        <f>IF(E270&lt;=trials,E270+1,trials)</f>
        <v>76</v>
      </c>
      <c r="F271" s="25">
        <f>F270</f>
        <v>0</v>
      </c>
    </row>
    <row r="272" spans="5:6" ht="12.75">
      <c r="E272" s="27">
        <f>E271</f>
        <v>76</v>
      </c>
      <c r="F272" s="25">
        <v>0</v>
      </c>
    </row>
    <row r="273" spans="5:6" ht="12.75">
      <c r="E273" s="27">
        <f>E272</f>
        <v>76</v>
      </c>
      <c r="F273" s="25">
        <f>B92</f>
        <v>0</v>
      </c>
    </row>
    <row r="274" spans="5:6" ht="12.75">
      <c r="E274" s="27">
        <f>IF(E273&lt;=trials,E273+1,trials)</f>
        <v>75</v>
      </c>
      <c r="F274" s="25">
        <f>F273</f>
        <v>0</v>
      </c>
    </row>
    <row r="275" spans="5:6" ht="12.75">
      <c r="E275" s="27">
        <f>E274</f>
        <v>75</v>
      </c>
      <c r="F275" s="25">
        <v>0</v>
      </c>
    </row>
    <row r="276" spans="5:6" ht="12.75">
      <c r="E276" s="27">
        <f>E275</f>
        <v>75</v>
      </c>
      <c r="F276" s="25">
        <f>B93</f>
        <v>0</v>
      </c>
    </row>
    <row r="277" spans="5:6" ht="12.75">
      <c r="E277" s="27">
        <f>IF(E276&lt;=trials,E276+1,trials)</f>
        <v>76</v>
      </c>
      <c r="F277" s="25">
        <f>F276</f>
        <v>0</v>
      </c>
    </row>
    <row r="278" spans="5:6" ht="12.75">
      <c r="E278" s="27">
        <f>E277</f>
        <v>76</v>
      </c>
      <c r="F278" s="25">
        <v>0</v>
      </c>
    </row>
    <row r="279" spans="5:6" ht="12.75">
      <c r="E279" s="27">
        <f>E278</f>
        <v>76</v>
      </c>
      <c r="F279" s="25">
        <f>B94</f>
        <v>0</v>
      </c>
    </row>
    <row r="280" spans="5:6" ht="12.75">
      <c r="E280" s="27">
        <f>IF(E279&lt;=trials,E279+1,trials)</f>
        <v>75</v>
      </c>
      <c r="F280" s="25">
        <f>F279</f>
        <v>0</v>
      </c>
    </row>
    <row r="281" spans="5:6" ht="12.75">
      <c r="E281" s="27">
        <f>E280</f>
        <v>75</v>
      </c>
      <c r="F281" s="25">
        <v>0</v>
      </c>
    </row>
    <row r="282" spans="5:6" ht="12.75">
      <c r="E282" s="27">
        <f>E281</f>
        <v>75</v>
      </c>
      <c r="F282" s="25">
        <f>B95</f>
        <v>0</v>
      </c>
    </row>
    <row r="283" spans="5:6" ht="12.75">
      <c r="E283" s="27">
        <f>IF(E282&lt;=trials,E282+1,trials)</f>
        <v>76</v>
      </c>
      <c r="F283" s="25">
        <f>F282</f>
        <v>0</v>
      </c>
    </row>
    <row r="284" spans="5:6" ht="12.75">
      <c r="E284" s="27">
        <f>E283</f>
        <v>76</v>
      </c>
      <c r="F284" s="25">
        <v>0</v>
      </c>
    </row>
    <row r="285" spans="5:6" ht="12.75">
      <c r="E285" s="27">
        <f>E284</f>
        <v>76</v>
      </c>
      <c r="F285" s="25">
        <f>B96</f>
        <v>0</v>
      </c>
    </row>
    <row r="286" spans="5:6" ht="12.75">
      <c r="E286" s="27">
        <f>IF(E285&lt;=trials,E285+1,trials)</f>
        <v>75</v>
      </c>
      <c r="F286" s="25">
        <f>F285</f>
        <v>0</v>
      </c>
    </row>
    <row r="287" spans="5:6" ht="12.75">
      <c r="E287" s="27">
        <f>E286</f>
        <v>75</v>
      </c>
      <c r="F287" s="25">
        <v>0</v>
      </c>
    </row>
    <row r="288" spans="5:6" ht="12.75">
      <c r="E288" s="27">
        <f>E287</f>
        <v>75</v>
      </c>
      <c r="F288" s="25">
        <f>B97</f>
        <v>0</v>
      </c>
    </row>
    <row r="289" spans="5:6" ht="12.75">
      <c r="E289" s="27">
        <f>IF(E288&lt;=trials,E288+1,trials)</f>
        <v>76</v>
      </c>
      <c r="F289" s="25">
        <f>F288</f>
        <v>0</v>
      </c>
    </row>
    <row r="290" spans="5:6" ht="12.75">
      <c r="E290" s="27">
        <f>E289</f>
        <v>76</v>
      </c>
      <c r="F290" s="25">
        <v>0</v>
      </c>
    </row>
    <row r="291" spans="5:6" ht="12.75">
      <c r="E291" s="27">
        <f>E290</f>
        <v>76</v>
      </c>
      <c r="F291" s="25">
        <f>B98</f>
        <v>0</v>
      </c>
    </row>
    <row r="292" spans="5:6" ht="12.75">
      <c r="E292" s="27">
        <f>IF(E291&lt;=trials,E291+1,trials)</f>
        <v>75</v>
      </c>
      <c r="F292" s="25">
        <f>F291</f>
        <v>0</v>
      </c>
    </row>
    <row r="293" spans="5:6" ht="12.75">
      <c r="E293" s="27">
        <f>E292</f>
        <v>75</v>
      </c>
      <c r="F293" s="25">
        <v>0</v>
      </c>
    </row>
    <row r="294" spans="5:6" ht="12.75">
      <c r="E294" s="27">
        <f>E293</f>
        <v>75</v>
      </c>
      <c r="F294" s="25">
        <f>B99</f>
        <v>0</v>
      </c>
    </row>
    <row r="295" spans="5:6" ht="12.75">
      <c r="E295" s="27">
        <f>IF(E294&lt;=trials,E294+1,trials)</f>
        <v>76</v>
      </c>
      <c r="F295" s="25">
        <f>F294</f>
        <v>0</v>
      </c>
    </row>
    <row r="296" spans="5:6" ht="12.75">
      <c r="E296" s="27">
        <f>E295</f>
        <v>76</v>
      </c>
      <c r="F296" s="25">
        <v>0</v>
      </c>
    </row>
    <row r="297" spans="5:6" ht="12.75">
      <c r="E297" s="27">
        <f>E296</f>
        <v>76</v>
      </c>
      <c r="F297" s="25">
        <f>B100</f>
        <v>0</v>
      </c>
    </row>
    <row r="298" spans="5:6" ht="12.75">
      <c r="E298" s="27">
        <f>IF(E297&lt;=trials,E297+1,trials)</f>
        <v>75</v>
      </c>
      <c r="F298" s="25">
        <f>F297</f>
        <v>0</v>
      </c>
    </row>
    <row r="299" spans="5:6" ht="12.75">
      <c r="E299" s="27">
        <f>E298</f>
        <v>75</v>
      </c>
      <c r="F299" s="25">
        <v>0</v>
      </c>
    </row>
    <row r="300" spans="5:6" ht="12.75">
      <c r="E300" s="27">
        <f>E299</f>
        <v>75</v>
      </c>
      <c r="F300" s="25">
        <f>B101</f>
        <v>0</v>
      </c>
    </row>
    <row r="301" spans="5:6" ht="12.75">
      <c r="E301" s="27">
        <f>IF(E300&lt;=trials,E300+1,trials)</f>
        <v>76</v>
      </c>
      <c r="F301" s="25">
        <f>F300</f>
        <v>0</v>
      </c>
    </row>
    <row r="302" spans="5:6" ht="12.75">
      <c r="E302" s="27">
        <f>E301</f>
        <v>76</v>
      </c>
      <c r="F302" s="25">
        <v>0</v>
      </c>
    </row>
    <row r="303" spans="5:6" ht="12.75">
      <c r="E303" s="24">
        <f>E302</f>
        <v>76</v>
      </c>
      <c r="F303" s="25">
        <f>B102</f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marcos</cp:lastModifiedBy>
  <cp:lastPrinted>2014-10-06T18:15:07Z</cp:lastPrinted>
  <dcterms:created xsi:type="dcterms:W3CDTF">2004-03-16T12:01:20Z</dcterms:created>
  <dcterms:modified xsi:type="dcterms:W3CDTF">2016-07-01T14:12:05Z</dcterms:modified>
  <cp:category/>
  <cp:version/>
  <cp:contentType/>
  <cp:contentStatus/>
</cp:coreProperties>
</file>